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V:\2024\2024 KVARTALNI IZVJEŠTAJI\Kvartalni izvještaj 31.12.2024\POSLANO\U RKPFI\"/>
    </mc:Choice>
  </mc:AlternateContent>
  <xr:revisionPtr revIDLastSave="0" documentId="8_{23B7155E-CC36-4CC3-B2FA-5F55D0FE126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F309" i="9"/>
  <c r="B309" i="9"/>
  <c r="F308" i="9"/>
  <c r="H307" i="9"/>
  <c r="G307" i="9"/>
  <c r="E307"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E302" i="9" s="1"/>
  <c r="B302" i="9" s="1"/>
  <c r="F302" i="9"/>
  <c r="H301" i="9"/>
  <c r="G301" i="9"/>
  <c r="E301" i="9" s="1"/>
  <c r="B301" i="9" s="1"/>
  <c r="F301" i="9"/>
  <c r="H300" i="9"/>
  <c r="G300" i="9"/>
  <c r="F300" i="9"/>
  <c r="H299" i="9"/>
  <c r="E299" i="9" s="1"/>
  <c r="G299" i="9"/>
  <c r="F299" i="9"/>
  <c r="H298" i="9"/>
  <c r="G298" i="9"/>
  <c r="F298" i="9"/>
  <c r="H297" i="9"/>
  <c r="G297" i="9"/>
  <c r="F297" i="9"/>
  <c r="H296" i="9"/>
  <c r="G296" i="9"/>
  <c r="F296" i="9"/>
  <c r="H295" i="9"/>
  <c r="G295" i="9"/>
  <c r="F295" i="9"/>
  <c r="B295" i="9" s="1"/>
  <c r="E295" i="9"/>
  <c r="H294" i="9"/>
  <c r="G294" i="9"/>
  <c r="F294" i="9"/>
  <c r="H293" i="9"/>
  <c r="G293" i="9"/>
  <c r="F293" i="9"/>
  <c r="H292" i="9"/>
  <c r="G292" i="9"/>
  <c r="F292" i="9"/>
  <c r="E292" i="9"/>
  <c r="B292" i="9" s="1"/>
  <c r="F291" i="9"/>
  <c r="G290" i="9"/>
  <c r="F290" i="9"/>
  <c r="H289" i="9"/>
  <c r="G289" i="9"/>
  <c r="E289" i="9" s="1"/>
  <c r="B289" i="9" s="1"/>
  <c r="F289" i="9"/>
  <c r="H288" i="9"/>
  <c r="G288" i="9"/>
  <c r="F288" i="9"/>
  <c r="H287" i="9"/>
  <c r="G287" i="9"/>
  <c r="F287" i="9"/>
  <c r="H286" i="9"/>
  <c r="G286" i="9"/>
  <c r="F286" i="9"/>
  <c r="F285" i="9"/>
  <c r="H284" i="9"/>
  <c r="G284" i="9"/>
  <c r="F284" i="9"/>
  <c r="H283" i="9"/>
  <c r="E283" i="9" s="1"/>
  <c r="B283" i="9" s="1"/>
  <c r="G283" i="9"/>
  <c r="F283" i="9"/>
  <c r="H282" i="9"/>
  <c r="E282" i="9" s="1"/>
  <c r="G282" i="9"/>
  <c r="F282" i="9"/>
  <c r="F281" i="9"/>
  <c r="F280" i="9"/>
  <c r="F279" i="9"/>
  <c r="F278" i="9"/>
  <c r="F277" i="9"/>
  <c r="F276" i="9"/>
  <c r="L275" i="9"/>
  <c r="F275" i="9" s="1"/>
  <c r="H275" i="9"/>
  <c r="F274" i="9"/>
  <c r="I273" i="9"/>
  <c r="E273" i="9" s="1"/>
  <c r="B273" i="9" s="1"/>
  <c r="H273" i="9"/>
  <c r="F273" i="9"/>
  <c r="E272" i="9"/>
  <c r="M271" i="9"/>
  <c r="L271" i="9"/>
  <c r="F271" i="9" s="1"/>
  <c r="E271" i="9"/>
  <c r="M270" i="9"/>
  <c r="F270" i="9" s="1"/>
  <c r="L270" i="9"/>
  <c r="E270" i="9"/>
  <c r="B270" i="9"/>
  <c r="M269" i="9"/>
  <c r="L269" i="9"/>
  <c r="F269" i="9" s="1"/>
  <c r="E269" i="9"/>
  <c r="B269" i="9" s="1"/>
  <c r="M268" i="9"/>
  <c r="L268" i="9"/>
  <c r="F268" i="9"/>
  <c r="B268" i="9" s="1"/>
  <c r="E268" i="9"/>
  <c r="M267" i="9"/>
  <c r="L267" i="9"/>
  <c r="F267" i="9" s="1"/>
  <c r="E267" i="9"/>
  <c r="B267" i="9" s="1"/>
  <c r="M266" i="9"/>
  <c r="F266" i="9" s="1"/>
  <c r="B266" i="9" s="1"/>
  <c r="L266" i="9"/>
  <c r="E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B261" i="9" s="1"/>
  <c r="M260" i="9"/>
  <c r="L260" i="9"/>
  <c r="F260" i="9"/>
  <c r="B260" i="9" s="1"/>
  <c r="E260" i="9"/>
  <c r="M259" i="9"/>
  <c r="L259" i="9"/>
  <c r="F259" i="9" s="1"/>
  <c r="E259" i="9"/>
  <c r="B259" i="9" s="1"/>
  <c r="M258" i="9"/>
  <c r="F258" i="9" s="1"/>
  <c r="L258" i="9"/>
  <c r="E258" i="9"/>
  <c r="B258" i="9"/>
  <c r="M257" i="9"/>
  <c r="L257" i="9"/>
  <c r="F257" i="9" s="1"/>
  <c r="E257" i="9"/>
  <c r="M256" i="9"/>
  <c r="L256" i="9"/>
  <c r="F256" i="9"/>
  <c r="B256" i="9" s="1"/>
  <c r="E256" i="9"/>
  <c r="M255" i="9"/>
  <c r="L255" i="9"/>
  <c r="F255" i="9" s="1"/>
  <c r="E255" i="9"/>
  <c r="M254" i="9"/>
  <c r="F254" i="9" s="1"/>
  <c r="B254" i="9" s="1"/>
  <c r="L254" i="9"/>
  <c r="E254" i="9"/>
  <c r="M253" i="9"/>
  <c r="L253" i="9"/>
  <c r="F253" i="9" s="1"/>
  <c r="E253" i="9"/>
  <c r="B253" i="9" s="1"/>
  <c r="M252" i="9"/>
  <c r="L252" i="9"/>
  <c r="F252" i="9"/>
  <c r="B252" i="9" s="1"/>
  <c r="E252" i="9"/>
  <c r="M251" i="9"/>
  <c r="L251" i="9"/>
  <c r="F251" i="9" s="1"/>
  <c r="E251" i="9"/>
  <c r="B251" i="9" s="1"/>
  <c r="M250" i="9"/>
  <c r="F250" i="9" s="1"/>
  <c r="B250" i="9" s="1"/>
  <c r="L250" i="9"/>
  <c r="E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B245" i="9" s="1"/>
  <c r="M244" i="9"/>
  <c r="L244" i="9"/>
  <c r="F244" i="9"/>
  <c r="B244" i="9" s="1"/>
  <c r="E244" i="9"/>
  <c r="M243" i="9"/>
  <c r="L243" i="9"/>
  <c r="F243" i="9" s="1"/>
  <c r="E243" i="9"/>
  <c r="B243" i="9" s="1"/>
  <c r="M242" i="9"/>
  <c r="F242" i="9" s="1"/>
  <c r="L242" i="9"/>
  <c r="E242" i="9"/>
  <c r="B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B237" i="9" s="1"/>
  <c r="M236" i="9"/>
  <c r="L236" i="9"/>
  <c r="F236" i="9"/>
  <c r="B236" i="9" s="1"/>
  <c r="E236" i="9"/>
  <c r="M235" i="9"/>
  <c r="L235" i="9"/>
  <c r="F235" i="9" s="1"/>
  <c r="E235" i="9"/>
  <c r="B235" i="9" s="1"/>
  <c r="M234" i="9"/>
  <c r="F234" i="9" s="1"/>
  <c r="B234" i="9" s="1"/>
  <c r="L234" i="9"/>
  <c r="E234" i="9"/>
  <c r="M233" i="9"/>
  <c r="L233" i="9"/>
  <c r="F233" i="9" s="1"/>
  <c r="E233" i="9"/>
  <c r="B233" i="9" s="1"/>
  <c r="M232" i="9"/>
  <c r="L232" i="9"/>
  <c r="F232" i="9"/>
  <c r="B232" i="9" s="1"/>
  <c r="E232" i="9"/>
  <c r="M231" i="9"/>
  <c r="L231" i="9"/>
  <c r="F231" i="9" s="1"/>
  <c r="E231" i="9"/>
  <c r="M230" i="9"/>
  <c r="F230" i="9" s="1"/>
  <c r="B230" i="9" s="1"/>
  <c r="L230" i="9"/>
  <c r="E230" i="9"/>
  <c r="M229" i="9"/>
  <c r="L229" i="9"/>
  <c r="F229" i="9" s="1"/>
  <c r="E229" i="9"/>
  <c r="B229" i="9" s="1"/>
  <c r="M228" i="9"/>
  <c r="L228" i="9"/>
  <c r="F228" i="9"/>
  <c r="B228" i="9" s="1"/>
  <c r="E228" i="9"/>
  <c r="M227" i="9"/>
  <c r="L227" i="9"/>
  <c r="F227" i="9" s="1"/>
  <c r="E227" i="9"/>
  <c r="B227" i="9" s="1"/>
  <c r="M226" i="9"/>
  <c r="F226" i="9" s="1"/>
  <c r="L226" i="9"/>
  <c r="E226" i="9"/>
  <c r="B226" i="9"/>
  <c r="M225" i="9"/>
  <c r="L225" i="9"/>
  <c r="F225" i="9" s="1"/>
  <c r="E225" i="9"/>
  <c r="B225" i="9" s="1"/>
  <c r="M224" i="9"/>
  <c r="L224" i="9"/>
  <c r="F224" i="9"/>
  <c r="E224" i="9"/>
  <c r="B224" i="9" s="1"/>
  <c r="M223" i="9"/>
  <c r="L223" i="9"/>
  <c r="F223" i="9" s="1"/>
  <c r="E223" i="9"/>
  <c r="M222" i="9"/>
  <c r="L222" i="9"/>
  <c r="E222" i="9"/>
  <c r="M221" i="9"/>
  <c r="L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B159" i="9" s="1"/>
  <c r="E159" i="9"/>
  <c r="H158" i="9"/>
  <c r="G158" i="9"/>
  <c r="E158" i="9" s="1"/>
  <c r="B158" i="9" s="1"/>
  <c r="F158" i="9"/>
  <c r="H157" i="9"/>
  <c r="E157" i="9" s="1"/>
  <c r="G157" i="9"/>
  <c r="F157" i="9"/>
  <c r="H156" i="9"/>
  <c r="G156" i="9"/>
  <c r="F156" i="9"/>
  <c r="E156" i="9"/>
  <c r="B156" i="9" s="1"/>
  <c r="H155" i="9"/>
  <c r="G155" i="9"/>
  <c r="E155" i="9" s="1"/>
  <c r="F155" i="9"/>
  <c r="H154" i="9"/>
  <c r="G154" i="9"/>
  <c r="F154" i="9"/>
  <c r="E154" i="9"/>
  <c r="B154" i="9" s="1"/>
  <c r="H153" i="9"/>
  <c r="G153" i="9"/>
  <c r="E153" i="9" s="1"/>
  <c r="F153" i="9"/>
  <c r="B153" i="9"/>
  <c r="H152" i="9"/>
  <c r="G152" i="9"/>
  <c r="F152" i="9"/>
  <c r="E152" i="9"/>
  <c r="B152" i="9" s="1"/>
  <c r="H151" i="9"/>
  <c r="G151" i="9"/>
  <c r="F151" i="9"/>
  <c r="B151" i="9" s="1"/>
  <c r="E151" i="9"/>
  <c r="H150" i="9"/>
  <c r="G150" i="9"/>
  <c r="E150" i="9" s="1"/>
  <c r="B150" i="9" s="1"/>
  <c r="F150" i="9"/>
  <c r="H149" i="9"/>
  <c r="E149" i="9" s="1"/>
  <c r="G149" i="9"/>
  <c r="F149" i="9"/>
  <c r="B149" i="9"/>
  <c r="H148" i="9"/>
  <c r="G148" i="9"/>
  <c r="F148" i="9"/>
  <c r="E148" i="9"/>
  <c r="B148" i="9" s="1"/>
  <c r="H147" i="9"/>
  <c r="G147" i="9"/>
  <c r="E147" i="9" s="1"/>
  <c r="F147" i="9"/>
  <c r="H146" i="9"/>
  <c r="G146" i="9"/>
  <c r="F146" i="9"/>
  <c r="E146" i="9"/>
  <c r="B146" i="9" s="1"/>
  <c r="H145" i="9"/>
  <c r="G145" i="9"/>
  <c r="F145" i="9"/>
  <c r="H144" i="9"/>
  <c r="G144" i="9"/>
  <c r="F144" i="9"/>
  <c r="E144" i="9"/>
  <c r="B144" i="9" s="1"/>
  <c r="F143" i="9"/>
  <c r="H142" i="9"/>
  <c r="G142" i="9"/>
  <c r="E142" i="9" s="1"/>
  <c r="B142" i="9" s="1"/>
  <c r="F142" i="9"/>
  <c r="H141" i="9"/>
  <c r="G141" i="9"/>
  <c r="F141" i="9"/>
  <c r="E141" i="9"/>
  <c r="B141" i="9" s="1"/>
  <c r="H140" i="9"/>
  <c r="E140" i="9" s="1"/>
  <c r="B140" i="9" s="1"/>
  <c r="G140" i="9"/>
  <c r="F140" i="9"/>
  <c r="H139" i="9"/>
  <c r="G139" i="9"/>
  <c r="E139" i="9" s="1"/>
  <c r="F139" i="9"/>
  <c r="H138" i="9"/>
  <c r="G138" i="9"/>
  <c r="F138" i="9"/>
  <c r="E138" i="9"/>
  <c r="B138" i="9" s="1"/>
  <c r="H137" i="9"/>
  <c r="G137" i="9"/>
  <c r="E137" i="9" s="1"/>
  <c r="B137" i="9" s="1"/>
  <c r="F137" i="9"/>
  <c r="H136" i="9"/>
  <c r="G136" i="9"/>
  <c r="E136" i="9" s="1"/>
  <c r="F136" i="9"/>
  <c r="H135" i="9"/>
  <c r="E135" i="9" s="1"/>
  <c r="G135" i="9"/>
  <c r="F135" i="9"/>
  <c r="B135" i="9" s="1"/>
  <c r="H134" i="9"/>
  <c r="G134" i="9"/>
  <c r="E134" i="9" s="1"/>
  <c r="B134" i="9" s="1"/>
  <c r="F134" i="9"/>
  <c r="H133" i="9"/>
  <c r="G133" i="9"/>
  <c r="F133" i="9"/>
  <c r="E133" i="9"/>
  <c r="B133" i="9" s="1"/>
  <c r="H132" i="9"/>
  <c r="G132" i="9"/>
  <c r="F132" i="9"/>
  <c r="E132" i="9"/>
  <c r="B132" i="9" s="1"/>
  <c r="H131" i="9"/>
  <c r="G131" i="9"/>
  <c r="E131" i="9" s="1"/>
  <c r="F131" i="9"/>
  <c r="H130" i="9"/>
  <c r="G130" i="9"/>
  <c r="F130" i="9"/>
  <c r="E130" i="9"/>
  <c r="B130" i="9" s="1"/>
  <c r="H129" i="9"/>
  <c r="E129" i="9" s="1"/>
  <c r="B129" i="9" s="1"/>
  <c r="G129" i="9"/>
  <c r="F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s="1"/>
  <c r="H123" i="9"/>
  <c r="G123" i="9"/>
  <c r="E123" i="9" s="1"/>
  <c r="F123" i="9"/>
  <c r="H122" i="9"/>
  <c r="G122" i="9"/>
  <c r="F122" i="9"/>
  <c r="E122" i="9"/>
  <c r="B122" i="9" s="1"/>
  <c r="H121" i="9"/>
  <c r="E121" i="9" s="1"/>
  <c r="B121" i="9" s="1"/>
  <c r="G121" i="9"/>
  <c r="F121" i="9"/>
  <c r="H120" i="9"/>
  <c r="G120" i="9"/>
  <c r="E120" i="9" s="1"/>
  <c r="F120" i="9"/>
  <c r="H119" i="9"/>
  <c r="G119" i="9"/>
  <c r="F119" i="9"/>
  <c r="B119" i="9" s="1"/>
  <c r="E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G113" i="9"/>
  <c r="E113" i="9" s="1"/>
  <c r="B113" i="9" s="1"/>
  <c r="F113" i="9"/>
  <c r="H112" i="9"/>
  <c r="G112" i="9"/>
  <c r="E112" i="9" s="1"/>
  <c r="B112" i="9" s="1"/>
  <c r="F112" i="9"/>
  <c r="H111" i="9"/>
  <c r="G111" i="9"/>
  <c r="F111" i="9"/>
  <c r="E111" i="9"/>
  <c r="B111" i="9"/>
  <c r="H110" i="9"/>
  <c r="G110" i="9"/>
  <c r="F110" i="9"/>
  <c r="H109" i="9"/>
  <c r="G109" i="9"/>
  <c r="F109" i="9"/>
  <c r="E109" i="9"/>
  <c r="B109" i="9"/>
  <c r="H108" i="9"/>
  <c r="G108" i="9"/>
  <c r="F108" i="9"/>
  <c r="E108" i="9"/>
  <c r="B108" i="9" s="1"/>
  <c r="H107" i="9"/>
  <c r="G107" i="9"/>
  <c r="F107" i="9"/>
  <c r="H106" i="9"/>
  <c r="G106" i="9"/>
  <c r="E106" i="9" s="1"/>
  <c r="B106" i="9" s="1"/>
  <c r="F106" i="9"/>
  <c r="H105" i="9"/>
  <c r="G105" i="9"/>
  <c r="F105" i="9"/>
  <c r="H104" i="9"/>
  <c r="G104" i="9"/>
  <c r="F104" i="9"/>
  <c r="E104" i="9"/>
  <c r="B104" i="9" s="1"/>
  <c r="H103" i="9"/>
  <c r="G103" i="9"/>
  <c r="F103" i="9"/>
  <c r="E103" i="9"/>
  <c r="B103" i="9"/>
  <c r="H102" i="9"/>
  <c r="G102" i="9"/>
  <c r="E102" i="9" s="1"/>
  <c r="B102" i="9" s="1"/>
  <c r="F102" i="9"/>
  <c r="H101" i="9"/>
  <c r="E101" i="9" s="1"/>
  <c r="G101" i="9"/>
  <c r="F101" i="9"/>
  <c r="B101" i="9"/>
  <c r="H100" i="9"/>
  <c r="G100" i="9"/>
  <c r="F100" i="9"/>
  <c r="E100" i="9"/>
  <c r="B100" i="9" s="1"/>
  <c r="H99" i="9"/>
  <c r="G99" i="9"/>
  <c r="E99" i="9" s="1"/>
  <c r="F99" i="9"/>
  <c r="H98" i="9"/>
  <c r="G98" i="9"/>
  <c r="F98" i="9"/>
  <c r="E98" i="9"/>
  <c r="B98" i="9"/>
  <c r="H97" i="9"/>
  <c r="E97" i="9" s="1"/>
  <c r="G97" i="9"/>
  <c r="F97" i="9"/>
  <c r="B97" i="9"/>
  <c r="H96" i="9"/>
  <c r="G96" i="9"/>
  <c r="F96" i="9"/>
  <c r="E96" i="9"/>
  <c r="B96" i="9" s="1"/>
  <c r="H95" i="9"/>
  <c r="G95" i="9"/>
  <c r="F95" i="9"/>
  <c r="B95" i="9" s="1"/>
  <c r="E95" i="9"/>
  <c r="H94" i="9"/>
  <c r="G94" i="9"/>
  <c r="E94" i="9" s="1"/>
  <c r="B94" i="9" s="1"/>
  <c r="F94" i="9"/>
  <c r="H93" i="9"/>
  <c r="G93" i="9"/>
  <c r="F93" i="9"/>
  <c r="E93" i="9"/>
  <c r="B93" i="9" s="1"/>
  <c r="H92" i="9"/>
  <c r="G92" i="9"/>
  <c r="F92" i="9"/>
  <c r="E92" i="9"/>
  <c r="B92" i="9" s="1"/>
  <c r="H91" i="9"/>
  <c r="G91" i="9"/>
  <c r="E91" i="9" s="1"/>
  <c r="F91" i="9"/>
  <c r="H90" i="9"/>
  <c r="G90" i="9"/>
  <c r="F90" i="9"/>
  <c r="E90" i="9"/>
  <c r="B90" i="9" s="1"/>
  <c r="H89" i="9"/>
  <c r="E89" i="9" s="1"/>
  <c r="B89" i="9" s="1"/>
  <c r="G89" i="9"/>
  <c r="F89" i="9"/>
  <c r="H88" i="9"/>
  <c r="G88" i="9"/>
  <c r="E88" i="9" s="1"/>
  <c r="B88" i="9" s="1"/>
  <c r="F88" i="9"/>
  <c r="H87" i="9"/>
  <c r="G87" i="9"/>
  <c r="F87" i="9"/>
  <c r="B87" i="9" s="1"/>
  <c r="E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G81" i="9"/>
  <c r="E81" i="9" s="1"/>
  <c r="B81" i="9" s="1"/>
  <c r="F81" i="9"/>
  <c r="H80" i="9"/>
  <c r="G80" i="9"/>
  <c r="E80" i="9" s="1"/>
  <c r="B80" i="9" s="1"/>
  <c r="F80" i="9"/>
  <c r="H79" i="9"/>
  <c r="G79" i="9"/>
  <c r="F79" i="9"/>
  <c r="E79" i="9"/>
  <c r="B79" i="9"/>
  <c r="H78" i="9"/>
  <c r="G78" i="9"/>
  <c r="F78" i="9"/>
  <c r="H77" i="9"/>
  <c r="E77" i="9" s="1"/>
  <c r="B77" i="9" s="1"/>
  <c r="G77" i="9"/>
  <c r="F77" i="9"/>
  <c r="H76" i="9"/>
  <c r="G76" i="9"/>
  <c r="F76" i="9"/>
  <c r="E76" i="9"/>
  <c r="B76" i="9" s="1"/>
  <c r="H75" i="9"/>
  <c r="G75" i="9"/>
  <c r="F75" i="9"/>
  <c r="H74" i="9"/>
  <c r="G74" i="9"/>
  <c r="E74" i="9" s="1"/>
  <c r="B74" i="9" s="1"/>
  <c r="F74" i="9"/>
  <c r="H73" i="9"/>
  <c r="G73" i="9"/>
  <c r="F73" i="9"/>
  <c r="H72" i="9"/>
  <c r="G72" i="9"/>
  <c r="F72" i="9"/>
  <c r="E72" i="9"/>
  <c r="B72" i="9" s="1"/>
  <c r="H71" i="9"/>
  <c r="G71" i="9"/>
  <c r="F71" i="9"/>
  <c r="E71" i="9"/>
  <c r="B71" i="9"/>
  <c r="H70" i="9"/>
  <c r="G70" i="9"/>
  <c r="E70" i="9" s="1"/>
  <c r="B70" i="9" s="1"/>
  <c r="F70" i="9"/>
  <c r="H69" i="9"/>
  <c r="E69" i="9" s="1"/>
  <c r="B69" i="9" s="1"/>
  <c r="G69" i="9"/>
  <c r="F69" i="9"/>
  <c r="H68" i="9"/>
  <c r="E68" i="9" s="1"/>
  <c r="B68" i="9" s="1"/>
  <c r="G68" i="9"/>
  <c r="F68" i="9"/>
  <c r="H67" i="9"/>
  <c r="G67" i="9"/>
  <c r="F67" i="9"/>
  <c r="H66" i="9"/>
  <c r="G66" i="9"/>
  <c r="F66" i="9"/>
  <c r="E66" i="9"/>
  <c r="B66" i="9"/>
  <c r="H65" i="9"/>
  <c r="G65" i="9"/>
  <c r="F65" i="9"/>
  <c r="H64" i="9"/>
  <c r="G64" i="9"/>
  <c r="F64" i="9"/>
  <c r="E64" i="9"/>
  <c r="B64" i="9" s="1"/>
  <c r="H63" i="9"/>
  <c r="G63" i="9"/>
  <c r="F63" i="9"/>
  <c r="B63" i="9" s="1"/>
  <c r="E63" i="9"/>
  <c r="H62" i="9"/>
  <c r="G62" i="9"/>
  <c r="E62" i="9" s="1"/>
  <c r="B62" i="9" s="1"/>
  <c r="F62" i="9"/>
  <c r="H61" i="9"/>
  <c r="G61" i="9"/>
  <c r="F61" i="9"/>
  <c r="E61" i="9"/>
  <c r="B61" i="9" s="1"/>
  <c r="H60" i="9"/>
  <c r="G60" i="9"/>
  <c r="F60" i="9"/>
  <c r="E60" i="9"/>
  <c r="B60" i="9" s="1"/>
  <c r="H59" i="9"/>
  <c r="G59" i="9"/>
  <c r="E59" i="9" s="1"/>
  <c r="F59" i="9"/>
  <c r="H58" i="9"/>
  <c r="G58" i="9"/>
  <c r="F58" i="9"/>
  <c r="E58" i="9"/>
  <c r="B58" i="9" s="1"/>
  <c r="H57" i="9"/>
  <c r="G57" i="9"/>
  <c r="E57" i="9" s="1"/>
  <c r="B57" i="9" s="1"/>
  <c r="F57" i="9"/>
  <c r="H56" i="9"/>
  <c r="G56" i="9"/>
  <c r="E56" i="9" s="1"/>
  <c r="B56" i="9" s="1"/>
  <c r="F56" i="9"/>
  <c r="H55" i="9"/>
  <c r="G55" i="9"/>
  <c r="F55" i="9"/>
  <c r="B55" i="9" s="1"/>
  <c r="E55" i="9"/>
  <c r="H54" i="9"/>
  <c r="G54" i="9"/>
  <c r="E54" i="9" s="1"/>
  <c r="B54" i="9" s="1"/>
  <c r="F54" i="9"/>
  <c r="H53" i="9"/>
  <c r="E53" i="9" s="1"/>
  <c r="B53" i="9" s="1"/>
  <c r="G53" i="9"/>
  <c r="F53" i="9"/>
  <c r="H52" i="9"/>
  <c r="G52" i="9"/>
  <c r="F52" i="9"/>
  <c r="E52" i="9"/>
  <c r="B52" i="9"/>
  <c r="H51" i="9"/>
  <c r="G51" i="9"/>
  <c r="F51" i="9"/>
  <c r="H50" i="9"/>
  <c r="G50" i="9"/>
  <c r="E50" i="9" s="1"/>
  <c r="B50" i="9" s="1"/>
  <c r="F50" i="9"/>
  <c r="H49" i="9"/>
  <c r="G49" i="9"/>
  <c r="F49" i="9"/>
  <c r="H48" i="9"/>
  <c r="E48" i="9" s="1"/>
  <c r="B48" i="9" s="1"/>
  <c r="G48" i="9"/>
  <c r="F48" i="9"/>
  <c r="H47" i="9"/>
  <c r="E47" i="9" s="1"/>
  <c r="B47" i="9" s="1"/>
  <c r="G47" i="9"/>
  <c r="F47" i="9"/>
  <c r="H46" i="9"/>
  <c r="G46" i="9"/>
  <c r="F46" i="9"/>
  <c r="H45" i="9"/>
  <c r="E45" i="9" s="1"/>
  <c r="G45" i="9"/>
  <c r="F45" i="9"/>
  <c r="H44" i="9"/>
  <c r="G44" i="9"/>
  <c r="F44" i="9"/>
  <c r="H43" i="9"/>
  <c r="G43" i="9"/>
  <c r="F43" i="9"/>
  <c r="H42" i="9"/>
  <c r="G42" i="9"/>
  <c r="F42" i="9"/>
  <c r="E42" i="9"/>
  <c r="B42" i="9" s="1"/>
  <c r="H41" i="9"/>
  <c r="E41" i="9" s="1"/>
  <c r="G41" i="9"/>
  <c r="F41" i="9"/>
  <c r="H40" i="9"/>
  <c r="G40" i="9"/>
  <c r="F40" i="9"/>
  <c r="H39" i="9"/>
  <c r="G39" i="9"/>
  <c r="E39" i="9" s="1"/>
  <c r="B39" i="9" s="1"/>
  <c r="F39" i="9"/>
  <c r="H38" i="9"/>
  <c r="G38" i="9"/>
  <c r="F38" i="9"/>
  <c r="E38" i="9"/>
  <c r="B38" i="9" s="1"/>
  <c r="H37" i="9"/>
  <c r="G37" i="9"/>
  <c r="F37" i="9"/>
  <c r="E37" i="9"/>
  <c r="H36" i="9"/>
  <c r="G36" i="9"/>
  <c r="E36" i="9" s="1"/>
  <c r="F36" i="9"/>
  <c r="H35" i="9"/>
  <c r="G35" i="9"/>
  <c r="E35" i="9" s="1"/>
  <c r="B35" i="9" s="1"/>
  <c r="F35" i="9"/>
  <c r="H34" i="9"/>
  <c r="G34" i="9"/>
  <c r="F34" i="9"/>
  <c r="E34" i="9"/>
  <c r="B34" i="9" s="1"/>
  <c r="H33" i="9"/>
  <c r="E33" i="9" s="1"/>
  <c r="G33" i="9"/>
  <c r="F33" i="9"/>
  <c r="H32" i="9"/>
  <c r="G32" i="9"/>
  <c r="F32" i="9"/>
  <c r="H31" i="9"/>
  <c r="G31" i="9"/>
  <c r="E31" i="9" s="1"/>
  <c r="B31" i="9" s="1"/>
  <c r="F31" i="9"/>
  <c r="H30" i="9"/>
  <c r="G30" i="9"/>
  <c r="F30" i="9"/>
  <c r="E30" i="9"/>
  <c r="B30" i="9" s="1"/>
  <c r="H29" i="9"/>
  <c r="G29" i="9"/>
  <c r="F29" i="9"/>
  <c r="E29" i="9"/>
  <c r="H28" i="9"/>
  <c r="G28" i="9"/>
  <c r="E28" i="9" s="1"/>
  <c r="F28" i="9"/>
  <c r="H27" i="9"/>
  <c r="G27" i="9"/>
  <c r="F27" i="9"/>
  <c r="H26" i="9"/>
  <c r="G26" i="9"/>
  <c r="F26" i="9"/>
  <c r="E26" i="9"/>
  <c r="B26" i="9" s="1"/>
  <c r="H25" i="9"/>
  <c r="G25" i="9"/>
  <c r="F25" i="9"/>
  <c r="E25" i="9"/>
  <c r="H24" i="9"/>
  <c r="G24" i="9"/>
  <c r="E24" i="9" s="1"/>
  <c r="F24" i="9"/>
  <c r="H23" i="9"/>
  <c r="G23" i="9"/>
  <c r="F23" i="9"/>
  <c r="H22" i="9"/>
  <c r="G22" i="9"/>
  <c r="F22" i="9"/>
  <c r="E22" i="9"/>
  <c r="B22" i="9" s="1"/>
  <c r="F21" i="9"/>
  <c r="F4" i="9"/>
  <c r="O3" i="9"/>
  <c r="I3" i="9"/>
  <c r="H3" i="9"/>
  <c r="G3" i="9"/>
  <c r="D101" i="8"/>
  <c r="D95" i="8"/>
  <c r="D90" i="8"/>
  <c r="D85" i="8"/>
  <c r="D80" i="8"/>
  <c r="D75" i="8"/>
  <c r="D70" i="8"/>
  <c r="D65" i="8"/>
  <c r="D60" i="8"/>
  <c r="D55" i="8"/>
  <c r="D50" i="8"/>
  <c r="D44" i="8"/>
  <c r="D36" i="8"/>
  <c r="D26" i="8"/>
  <c r="D18" i="8"/>
  <c r="D8" i="8"/>
  <c r="D6" i="8" s="1"/>
  <c r="C1481" i="1" s="1"/>
  <c r="E44" i="7"/>
  <c r="D44" i="7"/>
  <c r="E39" i="7"/>
  <c r="D39" i="7"/>
  <c r="E38" i="7"/>
  <c r="I31" i="3" s="1"/>
  <c r="E30" i="7"/>
  <c r="D30" i="7"/>
  <c r="D22" i="7" s="1"/>
  <c r="E23" i="7"/>
  <c r="E22" i="7" s="1"/>
  <c r="D23" i="7"/>
  <c r="E14" i="7"/>
  <c r="E6" i="7" s="1"/>
  <c r="D1437" i="1" s="1"/>
  <c r="D14" i="7"/>
  <c r="C1445" i="1" s="1"/>
  <c r="E7" i="7"/>
  <c r="D7"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F66" i="6"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F250" i="5"/>
  <c r="E250" i="5"/>
  <c r="D1227" i="1" s="1"/>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C1184" i="1" s="1"/>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D146" i="5"/>
  <c r="F145" i="5"/>
  <c r="F144" i="5"/>
  <c r="F143" i="5"/>
  <c r="F142" i="5"/>
  <c r="E142" i="5"/>
  <c r="D142" i="5"/>
  <c r="F141" i="5"/>
  <c r="F140" i="5"/>
  <c r="F139" i="5"/>
  <c r="F138" i="5"/>
  <c r="F137" i="5"/>
  <c r="F136" i="5"/>
  <c r="E135" i="5"/>
  <c r="D1113" i="1" s="1"/>
  <c r="H1113" i="1" s="1"/>
  <c r="D135"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D87" i="5"/>
  <c r="F87" i="5" s="1"/>
  <c r="F86" i="5"/>
  <c r="F85" i="5"/>
  <c r="F84" i="5"/>
  <c r="F83" i="5"/>
  <c r="F82" i="5"/>
  <c r="F81" i="5"/>
  <c r="F80" i="5"/>
  <c r="F79" i="5"/>
  <c r="E79" i="5"/>
  <c r="D79" i="5"/>
  <c r="E78" i="5"/>
  <c r="F78" i="5" s="1"/>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F19" i="5"/>
  <c r="E19" i="5"/>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74" i="1"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F427" i="4"/>
  <c r="E427" i="4"/>
  <c r="D427" i="4"/>
  <c r="F426" i="4"/>
  <c r="F425" i="4"/>
  <c r="F424" i="4"/>
  <c r="F423" i="4"/>
  <c r="F422" i="4"/>
  <c r="E422" i="4"/>
  <c r="D422" i="4"/>
  <c r="D421" i="4"/>
  <c r="F421" i="4" s="1"/>
  <c r="E418" i="4"/>
  <c r="F418" i="4" s="1"/>
  <c r="D418" i="4"/>
  <c r="F417" i="4"/>
  <c r="E417" i="4"/>
  <c r="D412" i="1" s="1"/>
  <c r="D417" i="4"/>
  <c r="E416" i="4"/>
  <c r="D411" i="1" s="1"/>
  <c r="D416" i="4"/>
  <c r="D644" i="4" s="1"/>
  <c r="F411" i="4"/>
  <c r="F410" i="4"/>
  <c r="F409" i="4"/>
  <c r="F406" i="4"/>
  <c r="F405" i="4"/>
  <c r="F404" i="4"/>
  <c r="F403" i="4"/>
  <c r="E402" i="4"/>
  <c r="D397" i="1" s="1"/>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D311" i="4" s="1"/>
  <c r="F311" i="4" s="1"/>
  <c r="F310" i="4"/>
  <c r="F309" i="4"/>
  <c r="F308" i="4"/>
  <c r="F307" i="4"/>
  <c r="F306" i="4"/>
  <c r="F305" i="4"/>
  <c r="E304" i="4"/>
  <c r="E299" i="4" s="1"/>
  <c r="D304" i="4"/>
  <c r="F304" i="4" s="1"/>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4" i="1" s="1"/>
  <c r="D268" i="4"/>
  <c r="F268" i="4" s="1"/>
  <c r="F267" i="4"/>
  <c r="F266" i="4"/>
  <c r="F265" i="4"/>
  <c r="E264" i="4"/>
  <c r="D264" i="4"/>
  <c r="F264" i="4" s="1"/>
  <c r="E263" i="4"/>
  <c r="D263" i="4"/>
  <c r="F263" i="4" s="1"/>
  <c r="F262" i="4"/>
  <c r="F261" i="4"/>
  <c r="F260" i="4"/>
  <c r="E259" i="4"/>
  <c r="E252" i="4" s="1"/>
  <c r="D248" i="1" s="1"/>
  <c r="D259" i="4"/>
  <c r="F258" i="4"/>
  <c r="F257" i="4"/>
  <c r="F256" i="4"/>
  <c r="F255" i="4"/>
  <c r="F254" i="4"/>
  <c r="E253" i="4"/>
  <c r="D253" i="4"/>
  <c r="F253" i="4" s="1"/>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F225" i="4"/>
  <c r="E225" i="4"/>
  <c r="E224" i="4" s="1"/>
  <c r="D225" i="4"/>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D184" i="1" s="1"/>
  <c r="H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40" i="4"/>
  <c r="D139" i="4"/>
  <c r="F139" i="4" s="1"/>
  <c r="F138" i="4"/>
  <c r="F137" i="4"/>
  <c r="F136" i="4"/>
  <c r="F135" i="4"/>
  <c r="E134" i="4"/>
  <c r="F134" i="4" s="1"/>
  <c r="D134" i="4"/>
  <c r="E133" i="4"/>
  <c r="D129" i="1" s="1"/>
  <c r="D133" i="4"/>
  <c r="F132" i="4"/>
  <c r="F131" i="4"/>
  <c r="F130" i="4"/>
  <c r="F129" i="4"/>
  <c r="E128" i="4"/>
  <c r="D128" i="4"/>
  <c r="F128" i="4" s="1"/>
  <c r="F127" i="4"/>
  <c r="F126" i="4"/>
  <c r="E125" i="4"/>
  <c r="E124" i="4" s="1"/>
  <c r="D120" i="1" s="1"/>
  <c r="D125" i="4"/>
  <c r="D124" i="4"/>
  <c r="F123" i="4"/>
  <c r="F122" i="4"/>
  <c r="F121" i="4"/>
  <c r="F120" i="4"/>
  <c r="E120" i="4"/>
  <c r="D120" i="4"/>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79" i="1" s="1"/>
  <c r="G79" i="1" s="1"/>
  <c r="D83" i="4"/>
  <c r="D82" i="4"/>
  <c r="F81" i="4"/>
  <c r="F80" i="4"/>
  <c r="F79" i="4"/>
  <c r="F78" i="4"/>
  <c r="E77" i="4"/>
  <c r="D77" i="4"/>
  <c r="F77" i="4" s="1"/>
  <c r="F76" i="4"/>
  <c r="F75" i="4"/>
  <c r="F74" i="4"/>
  <c r="E74" i="4"/>
  <c r="D74" i="4"/>
  <c r="F73" i="4"/>
  <c r="F72" i="4"/>
  <c r="E71" i="4"/>
  <c r="D71" i="4"/>
  <c r="C67" i="1" s="1"/>
  <c r="F70" i="4"/>
  <c r="F69" i="4"/>
  <c r="E68" i="4"/>
  <c r="D68" i="4"/>
  <c r="F68" i="4" s="1"/>
  <c r="F67" i="4"/>
  <c r="F66" i="4"/>
  <c r="F65" i="4"/>
  <c r="E65" i="4"/>
  <c r="D65" i="4"/>
  <c r="F64" i="4"/>
  <c r="F63" i="4"/>
  <c r="E62" i="4"/>
  <c r="D62" i="4"/>
  <c r="F62" i="4" s="1"/>
  <c r="F61" i="4"/>
  <c r="F60" i="4"/>
  <c r="E59" i="4"/>
  <c r="D59" i="4"/>
  <c r="F59" i="4" s="1"/>
  <c r="F58" i="4"/>
  <c r="F57" i="4"/>
  <c r="F56" i="4"/>
  <c r="F55" i="4"/>
  <c r="E54" i="4"/>
  <c r="D50" i="1" s="1"/>
  <c r="D54" i="4"/>
  <c r="F53" i="4"/>
  <c r="F52" i="4"/>
  <c r="F51" i="4"/>
  <c r="E51" i="4"/>
  <c r="D51" i="4"/>
  <c r="F49" i="4"/>
  <c r="F48" i="4"/>
  <c r="F47" i="4"/>
  <c r="F46" i="4"/>
  <c r="F45" i="4"/>
  <c r="E45" i="4"/>
  <c r="D45" i="4"/>
  <c r="E44" i="4"/>
  <c r="D44" i="4"/>
  <c r="F44" i="4" s="1"/>
  <c r="F43" i="4"/>
  <c r="F42" i="4"/>
  <c r="F41" i="4"/>
  <c r="F40"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H1577" i="1" s="1"/>
  <c r="G1575" i="1"/>
  <c r="C1575" i="1"/>
  <c r="H1575" i="1" s="1"/>
  <c r="C1574" i="1"/>
  <c r="H1574" i="1" s="1"/>
  <c r="C1573" i="1"/>
  <c r="H1572" i="1"/>
  <c r="G1572" i="1"/>
  <c r="C1572" i="1"/>
  <c r="C1571" i="1"/>
  <c r="H1571" i="1" s="1"/>
  <c r="G1570" i="1"/>
  <c r="C1570" i="1"/>
  <c r="H1570" i="1" s="1"/>
  <c r="H1569" i="1"/>
  <c r="G1569" i="1"/>
  <c r="C1569" i="1"/>
  <c r="G1568" i="1"/>
  <c r="C1568" i="1"/>
  <c r="H1568" i="1" s="1"/>
  <c r="G1567" i="1"/>
  <c r="C1567" i="1"/>
  <c r="H1567" i="1" s="1"/>
  <c r="C1566" i="1"/>
  <c r="H1566" i="1" s="1"/>
  <c r="C1565" i="1"/>
  <c r="H1564" i="1"/>
  <c r="G1564" i="1"/>
  <c r="C1564" i="1"/>
  <c r="C1563" i="1"/>
  <c r="H1563" i="1" s="1"/>
  <c r="G1562" i="1"/>
  <c r="C1562" i="1"/>
  <c r="H1562" i="1" s="1"/>
  <c r="H1561" i="1"/>
  <c r="G1561" i="1"/>
  <c r="C1561" i="1"/>
  <c r="G1560" i="1"/>
  <c r="C1560" i="1"/>
  <c r="H1560" i="1" s="1"/>
  <c r="G1559" i="1"/>
  <c r="C1559" i="1"/>
  <c r="H1559" i="1" s="1"/>
  <c r="C1558" i="1"/>
  <c r="H1558" i="1" s="1"/>
  <c r="C1557" i="1"/>
  <c r="H1556" i="1"/>
  <c r="G1556" i="1"/>
  <c r="C1556" i="1"/>
  <c r="C1555" i="1"/>
  <c r="H1555" i="1" s="1"/>
  <c r="G1554" i="1"/>
  <c r="C1554" i="1"/>
  <c r="H1554" i="1" s="1"/>
  <c r="H1553" i="1"/>
  <c r="G1553" i="1"/>
  <c r="C1553" i="1"/>
  <c r="G1552" i="1"/>
  <c r="C1552" i="1"/>
  <c r="H1552" i="1" s="1"/>
  <c r="G1551" i="1"/>
  <c r="C1551" i="1"/>
  <c r="H1551" i="1" s="1"/>
  <c r="C1550" i="1"/>
  <c r="H1550" i="1" s="1"/>
  <c r="C1549" i="1"/>
  <c r="H1548" i="1"/>
  <c r="G1548" i="1"/>
  <c r="C1548" i="1"/>
  <c r="C1547" i="1"/>
  <c r="H1547" i="1" s="1"/>
  <c r="G1546" i="1"/>
  <c r="C1546" i="1"/>
  <c r="H1546" i="1" s="1"/>
  <c r="H1545" i="1"/>
  <c r="G1545" i="1"/>
  <c r="C1545" i="1"/>
  <c r="G1544" i="1"/>
  <c r="C1544" i="1"/>
  <c r="H1544" i="1" s="1"/>
  <c r="G1543" i="1"/>
  <c r="C1543" i="1"/>
  <c r="H1543" i="1" s="1"/>
  <c r="C1542" i="1"/>
  <c r="H1542" i="1" s="1"/>
  <c r="C1541" i="1"/>
  <c r="H1540" i="1"/>
  <c r="G1540" i="1"/>
  <c r="C1540" i="1"/>
  <c r="C1539" i="1"/>
  <c r="H1539" i="1" s="1"/>
  <c r="G1538" i="1"/>
  <c r="C1538" i="1"/>
  <c r="H1538" i="1" s="1"/>
  <c r="H1537" i="1"/>
  <c r="C1537" i="1"/>
  <c r="G1537" i="1" s="1"/>
  <c r="G1536" i="1"/>
  <c r="C1536" i="1"/>
  <c r="H1536" i="1" s="1"/>
  <c r="H1535" i="1"/>
  <c r="C1535" i="1"/>
  <c r="G1535" i="1" s="1"/>
  <c r="C1534" i="1"/>
  <c r="H1534" i="1" s="1"/>
  <c r="C1533" i="1"/>
  <c r="H1532" i="1"/>
  <c r="G1532" i="1"/>
  <c r="C1532" i="1"/>
  <c r="C1531" i="1"/>
  <c r="H1531" i="1" s="1"/>
  <c r="C1530" i="1"/>
  <c r="H1530" i="1" s="1"/>
  <c r="H1529" i="1"/>
  <c r="C1529" i="1"/>
  <c r="G1529" i="1" s="1"/>
  <c r="G1528" i="1"/>
  <c r="C1528" i="1"/>
  <c r="H1528" i="1" s="1"/>
  <c r="H1527" i="1"/>
  <c r="G1527" i="1"/>
  <c r="C1527" i="1"/>
  <c r="C1526" i="1"/>
  <c r="H1526" i="1" s="1"/>
  <c r="C1525" i="1"/>
  <c r="C1523" i="1"/>
  <c r="H1523" i="1" s="1"/>
  <c r="G1522" i="1"/>
  <c r="C1522" i="1"/>
  <c r="H1522" i="1" s="1"/>
  <c r="H1521" i="1"/>
  <c r="C1521" i="1"/>
  <c r="G1521" i="1" s="1"/>
  <c r="G1520" i="1"/>
  <c r="C1520" i="1"/>
  <c r="H1520" i="1" s="1"/>
  <c r="H1519" i="1"/>
  <c r="G1519" i="1"/>
  <c r="C1519" i="1"/>
  <c r="H1516" i="1"/>
  <c r="G1516" i="1"/>
  <c r="C1516" i="1"/>
  <c r="C1515" i="1"/>
  <c r="H1515" i="1" s="1"/>
  <c r="G1514" i="1"/>
  <c r="C1514" i="1"/>
  <c r="H1514" i="1" s="1"/>
  <c r="H1513" i="1"/>
  <c r="C1513" i="1"/>
  <c r="G1513" i="1" s="1"/>
  <c r="G1512" i="1"/>
  <c r="C1512" i="1"/>
  <c r="H1512" i="1" s="1"/>
  <c r="C1511" i="1"/>
  <c r="H1511" i="1" s="1"/>
  <c r="C1510" i="1"/>
  <c r="H1510" i="1" s="1"/>
  <c r="C1509" i="1"/>
  <c r="H1508" i="1"/>
  <c r="G1508" i="1"/>
  <c r="C1508" i="1"/>
  <c r="C1507" i="1"/>
  <c r="H1507" i="1" s="1"/>
  <c r="C1506" i="1"/>
  <c r="H1506" i="1" s="1"/>
  <c r="H1505" i="1"/>
  <c r="C1505" i="1"/>
  <c r="G1505" i="1" s="1"/>
  <c r="G1504" i="1"/>
  <c r="C1504" i="1"/>
  <c r="H1504" i="1" s="1"/>
  <c r="C1503" i="1"/>
  <c r="H1503" i="1" s="1"/>
  <c r="C1502" i="1"/>
  <c r="H1502" i="1" s="1"/>
  <c r="C1501" i="1"/>
  <c r="G1500" i="1"/>
  <c r="C1500" i="1"/>
  <c r="H1500" i="1" s="1"/>
  <c r="G1498" i="1"/>
  <c r="C1498" i="1"/>
  <c r="H1498" i="1" s="1"/>
  <c r="H1497" i="1"/>
  <c r="C1497" i="1"/>
  <c r="G1497" i="1" s="1"/>
  <c r="G1496" i="1"/>
  <c r="C1496" i="1"/>
  <c r="H1496" i="1" s="1"/>
  <c r="H1495" i="1"/>
  <c r="C1495" i="1"/>
  <c r="G1495" i="1" s="1"/>
  <c r="C1494" i="1"/>
  <c r="H1494" i="1" s="1"/>
  <c r="C1493" i="1"/>
  <c r="H1492" i="1"/>
  <c r="C1492" i="1"/>
  <c r="G1492" i="1" s="1"/>
  <c r="C1491" i="1"/>
  <c r="H1491" i="1" s="1"/>
  <c r="C1490" i="1"/>
  <c r="H1490" i="1" s="1"/>
  <c r="H1489" i="1"/>
  <c r="C1489" i="1"/>
  <c r="G1489" i="1" s="1"/>
  <c r="G1488" i="1"/>
  <c r="C1488" i="1"/>
  <c r="H1488" i="1" s="1"/>
  <c r="H1487" i="1"/>
  <c r="G1487" i="1"/>
  <c r="C1487" i="1"/>
  <c r="C1486" i="1"/>
  <c r="H1486" i="1" s="1"/>
  <c r="C1485" i="1"/>
  <c r="C1484" i="1"/>
  <c r="H1484" i="1" s="1"/>
  <c r="C1482" i="1"/>
  <c r="H1482" i="1" s="1"/>
  <c r="G1480" i="1"/>
  <c r="C1480" i="1"/>
  <c r="H1480" i="1" s="1"/>
  <c r="J1479" i="1"/>
  <c r="I1479" i="1"/>
  <c r="H1479" i="1"/>
  <c r="D1479" i="1"/>
  <c r="C1479" i="1"/>
  <c r="G1479" i="1" s="1"/>
  <c r="D1478" i="1"/>
  <c r="J1478" i="1" s="1"/>
  <c r="C1478" i="1"/>
  <c r="D1477" i="1"/>
  <c r="C1477" i="1"/>
  <c r="J1476" i="1"/>
  <c r="D1476" i="1"/>
  <c r="C1476" i="1"/>
  <c r="H1476" i="1" s="1"/>
  <c r="H1475" i="1"/>
  <c r="G1475" i="1"/>
  <c r="D1475" i="1"/>
  <c r="C1475" i="1"/>
  <c r="D1474" i="1"/>
  <c r="C1474" i="1"/>
  <c r="J1473" i="1"/>
  <c r="D1473" i="1"/>
  <c r="C1473" i="1"/>
  <c r="H1473" i="1" s="1"/>
  <c r="J1472" i="1"/>
  <c r="I1472" i="1"/>
  <c r="H1472" i="1"/>
  <c r="D1472" i="1"/>
  <c r="C1472" i="1"/>
  <c r="G1472" i="1" s="1"/>
  <c r="D1471" i="1"/>
  <c r="J1471" i="1" s="1"/>
  <c r="C1471" i="1"/>
  <c r="D1470" i="1"/>
  <c r="D1469" i="1"/>
  <c r="D1468" i="1"/>
  <c r="C1468" i="1"/>
  <c r="J1467" i="1"/>
  <c r="D1467" i="1"/>
  <c r="C1467" i="1"/>
  <c r="H1467" i="1" s="1"/>
  <c r="J1466" i="1"/>
  <c r="I1466" i="1"/>
  <c r="H1466" i="1"/>
  <c r="D1466" i="1"/>
  <c r="C1466" i="1"/>
  <c r="G1466" i="1" s="1"/>
  <c r="H1465" i="1"/>
  <c r="G1465" i="1"/>
  <c r="I1465" i="1" s="1"/>
  <c r="D1465" i="1"/>
  <c r="J1465" i="1" s="1"/>
  <c r="C1465" i="1"/>
  <c r="D1464" i="1"/>
  <c r="C1464" i="1"/>
  <c r="J1463" i="1"/>
  <c r="D1463" i="1"/>
  <c r="C1463" i="1"/>
  <c r="H1463" i="1" s="1"/>
  <c r="J1462" i="1"/>
  <c r="I1462" i="1"/>
  <c r="H1462" i="1"/>
  <c r="D1462" i="1"/>
  <c r="C1462" i="1"/>
  <c r="G1462" i="1" s="1"/>
  <c r="D1461" i="1"/>
  <c r="C1461" i="1"/>
  <c r="J1460" i="1"/>
  <c r="D1460" i="1"/>
  <c r="C1460" i="1"/>
  <c r="H1460" i="1" s="1"/>
  <c r="J1459" i="1"/>
  <c r="I1459" i="1"/>
  <c r="H1459" i="1"/>
  <c r="D1459" i="1"/>
  <c r="C1459" i="1"/>
  <c r="G1459" i="1" s="1"/>
  <c r="H1458" i="1"/>
  <c r="G1458" i="1"/>
  <c r="I1458" i="1" s="1"/>
  <c r="D1458" i="1"/>
  <c r="J1458" i="1" s="1"/>
  <c r="C1458" i="1"/>
  <c r="D1457" i="1"/>
  <c r="C1457" i="1"/>
  <c r="J1456" i="1"/>
  <c r="D1456" i="1"/>
  <c r="H1456" i="1" s="1"/>
  <c r="C1456" i="1"/>
  <c r="G1456" i="1" s="1"/>
  <c r="I1456" i="1" s="1"/>
  <c r="J1455" i="1"/>
  <c r="I1455" i="1"/>
  <c r="H1455" i="1"/>
  <c r="D1455" i="1"/>
  <c r="C1455" i="1"/>
  <c r="G1455" i="1" s="1"/>
  <c r="D1454" i="1"/>
  <c r="C1454" i="1"/>
  <c r="D1453" i="1"/>
  <c r="H1452" i="1"/>
  <c r="G1452" i="1"/>
  <c r="D1452" i="1"/>
  <c r="J1452" i="1" s="1"/>
  <c r="C1452" i="1"/>
  <c r="D1451" i="1"/>
  <c r="C1451" i="1"/>
  <c r="D1450" i="1"/>
  <c r="J1450" i="1" s="1"/>
  <c r="C1450" i="1"/>
  <c r="H1450" i="1" s="1"/>
  <c r="D1449" i="1"/>
  <c r="H1449" i="1" s="1"/>
  <c r="C1449" i="1"/>
  <c r="J1448" i="1"/>
  <c r="H1448" i="1"/>
  <c r="G1448" i="1"/>
  <c r="D1448" i="1"/>
  <c r="C1448" i="1"/>
  <c r="D1447" i="1"/>
  <c r="C1447" i="1"/>
  <c r="D1446" i="1"/>
  <c r="J1446" i="1" s="1"/>
  <c r="C1446" i="1"/>
  <c r="D1445" i="1"/>
  <c r="J1444" i="1"/>
  <c r="I1444" i="1"/>
  <c r="H1444" i="1"/>
  <c r="G1444" i="1"/>
  <c r="D1444" i="1"/>
  <c r="C1444" i="1"/>
  <c r="H1443" i="1"/>
  <c r="G1443" i="1"/>
  <c r="I1443" i="1" s="1"/>
  <c r="D1443" i="1"/>
  <c r="C1443" i="1"/>
  <c r="J1443" i="1" s="1"/>
  <c r="D1442" i="1"/>
  <c r="C1442" i="1"/>
  <c r="J1442" i="1" s="1"/>
  <c r="J1441" i="1"/>
  <c r="H1441" i="1"/>
  <c r="D1441" i="1"/>
  <c r="C1441" i="1"/>
  <c r="G1441" i="1" s="1"/>
  <c r="I1441" i="1" s="1"/>
  <c r="J1440" i="1"/>
  <c r="I1440" i="1"/>
  <c r="H1440" i="1"/>
  <c r="G1440" i="1"/>
  <c r="D1440" i="1"/>
  <c r="C1440" i="1"/>
  <c r="H1439" i="1"/>
  <c r="G1439" i="1"/>
  <c r="I1439" i="1" s="1"/>
  <c r="D1439" i="1"/>
  <c r="C1439" i="1"/>
  <c r="J1439" i="1" s="1"/>
  <c r="D1438" i="1"/>
  <c r="H1434" i="1"/>
  <c r="D1434" i="1"/>
  <c r="C1434" i="1"/>
  <c r="G1434" i="1" s="1"/>
  <c r="H1433" i="1"/>
  <c r="G1433" i="1"/>
  <c r="D1433" i="1"/>
  <c r="C1433" i="1"/>
  <c r="H1432" i="1"/>
  <c r="D1432" i="1"/>
  <c r="C1432" i="1"/>
  <c r="G1432" i="1" s="1"/>
  <c r="H1431" i="1"/>
  <c r="G1431" i="1"/>
  <c r="D1431" i="1"/>
  <c r="C1431" i="1"/>
  <c r="H1430" i="1"/>
  <c r="D1430" i="1"/>
  <c r="C1430" i="1"/>
  <c r="G1430" i="1" s="1"/>
  <c r="H1429" i="1"/>
  <c r="G1429" i="1"/>
  <c r="D1429" i="1"/>
  <c r="C1429" i="1"/>
  <c r="H1428" i="1"/>
  <c r="D1428" i="1"/>
  <c r="C1428" i="1"/>
  <c r="G1428" i="1" s="1"/>
  <c r="H1427" i="1"/>
  <c r="G1427" i="1"/>
  <c r="D1427" i="1"/>
  <c r="C1427" i="1"/>
  <c r="H1426" i="1"/>
  <c r="D1426" i="1"/>
  <c r="C1426" i="1"/>
  <c r="G1426" i="1" s="1"/>
  <c r="H1425" i="1"/>
  <c r="G1425" i="1"/>
  <c r="D1425" i="1"/>
  <c r="C1425" i="1"/>
  <c r="H1424" i="1"/>
  <c r="D1424" i="1"/>
  <c r="C1424" i="1"/>
  <c r="G1424" i="1" s="1"/>
  <c r="D1423" i="1"/>
  <c r="H1422" i="1"/>
  <c r="D1422" i="1"/>
  <c r="C1422" i="1"/>
  <c r="G1422" i="1" s="1"/>
  <c r="H1421" i="1"/>
  <c r="G1421" i="1"/>
  <c r="D1421" i="1"/>
  <c r="C1421" i="1"/>
  <c r="H1420" i="1"/>
  <c r="D1420" i="1"/>
  <c r="C1420" i="1"/>
  <c r="G1420" i="1" s="1"/>
  <c r="H1419" i="1"/>
  <c r="G1419" i="1"/>
  <c r="D1419" i="1"/>
  <c r="C1419" i="1"/>
  <c r="H1418" i="1"/>
  <c r="D1418" i="1"/>
  <c r="C1418" i="1"/>
  <c r="G1418" i="1" s="1"/>
  <c r="H1417" i="1"/>
  <c r="G1417" i="1"/>
  <c r="D1417" i="1"/>
  <c r="C1417" i="1"/>
  <c r="H1416" i="1"/>
  <c r="D1416" i="1"/>
  <c r="C1416" i="1"/>
  <c r="G1416" i="1" s="1"/>
  <c r="H1415" i="1"/>
  <c r="G1415" i="1"/>
  <c r="D1415" i="1"/>
  <c r="C1415" i="1"/>
  <c r="H1414" i="1"/>
  <c r="D1414" i="1"/>
  <c r="C1414" i="1"/>
  <c r="G1414" i="1" s="1"/>
  <c r="H1413" i="1"/>
  <c r="G1413" i="1"/>
  <c r="D1413" i="1"/>
  <c r="C1413" i="1"/>
  <c r="H1412" i="1"/>
  <c r="D1412" i="1"/>
  <c r="C1412" i="1"/>
  <c r="G1412" i="1" s="1"/>
  <c r="H1411" i="1"/>
  <c r="G1411" i="1"/>
  <c r="D1411" i="1"/>
  <c r="C1411" i="1"/>
  <c r="H1410" i="1"/>
  <c r="D1410" i="1"/>
  <c r="C1410" i="1"/>
  <c r="G1410" i="1" s="1"/>
  <c r="H1409" i="1"/>
  <c r="G1409" i="1"/>
  <c r="D1409" i="1"/>
  <c r="C1409" i="1"/>
  <c r="H1407" i="1"/>
  <c r="G1407" i="1"/>
  <c r="D1407" i="1"/>
  <c r="C1407" i="1"/>
  <c r="H1406" i="1"/>
  <c r="D1406" i="1"/>
  <c r="C1406" i="1"/>
  <c r="G1406" i="1" s="1"/>
  <c r="H1405" i="1"/>
  <c r="G1405" i="1"/>
  <c r="D1405" i="1"/>
  <c r="C1405" i="1"/>
  <c r="H1404" i="1"/>
  <c r="D1404" i="1"/>
  <c r="C1404" i="1"/>
  <c r="G1404" i="1" s="1"/>
  <c r="H1403" i="1"/>
  <c r="G1403" i="1"/>
  <c r="D1403" i="1"/>
  <c r="C1403" i="1"/>
  <c r="H1402" i="1"/>
  <c r="D1402" i="1"/>
  <c r="C1402" i="1"/>
  <c r="G1402" i="1" s="1"/>
  <c r="H1401" i="1"/>
  <c r="G1401" i="1"/>
  <c r="D1401" i="1"/>
  <c r="C1401" i="1"/>
  <c r="H1400" i="1"/>
  <c r="D1400" i="1"/>
  <c r="C1400" i="1"/>
  <c r="G1400" i="1" s="1"/>
  <c r="H1399" i="1"/>
  <c r="G1399" i="1"/>
  <c r="D1399" i="1"/>
  <c r="C1399" i="1"/>
  <c r="H1398" i="1"/>
  <c r="D1398" i="1"/>
  <c r="C1398" i="1"/>
  <c r="G1398" i="1" s="1"/>
  <c r="H1397" i="1"/>
  <c r="G1397" i="1"/>
  <c r="D1397" i="1"/>
  <c r="C1397" i="1"/>
  <c r="H1396" i="1"/>
  <c r="D1396" i="1"/>
  <c r="C1396" i="1"/>
  <c r="G1396" i="1" s="1"/>
  <c r="H1395" i="1"/>
  <c r="G1395" i="1"/>
  <c r="D1395" i="1"/>
  <c r="C1395" i="1"/>
  <c r="H1394" i="1"/>
  <c r="D1394" i="1"/>
  <c r="C1394" i="1"/>
  <c r="G1394" i="1" s="1"/>
  <c r="H1393" i="1"/>
  <c r="G1393" i="1"/>
  <c r="D1393" i="1"/>
  <c r="C1393" i="1"/>
  <c r="H1392" i="1"/>
  <c r="D1392" i="1"/>
  <c r="C1392" i="1"/>
  <c r="G1392" i="1" s="1"/>
  <c r="H1391" i="1"/>
  <c r="G1391" i="1"/>
  <c r="D1391" i="1"/>
  <c r="C1391" i="1"/>
  <c r="H1390" i="1"/>
  <c r="D1390" i="1"/>
  <c r="C1390" i="1"/>
  <c r="G1390" i="1" s="1"/>
  <c r="H1389" i="1"/>
  <c r="G1389" i="1"/>
  <c r="D1389" i="1"/>
  <c r="C1389" i="1"/>
  <c r="H1388" i="1"/>
  <c r="D1388" i="1"/>
  <c r="C1388" i="1"/>
  <c r="G1388" i="1" s="1"/>
  <c r="H1387" i="1"/>
  <c r="G1387" i="1"/>
  <c r="D1387" i="1"/>
  <c r="C1387" i="1"/>
  <c r="H1386" i="1"/>
  <c r="D1386" i="1"/>
  <c r="C1386" i="1"/>
  <c r="G1386" i="1" s="1"/>
  <c r="H1385" i="1"/>
  <c r="G1385" i="1"/>
  <c r="D1385" i="1"/>
  <c r="C1385" i="1"/>
  <c r="H1384" i="1"/>
  <c r="D1384" i="1"/>
  <c r="C1384" i="1"/>
  <c r="G1384" i="1" s="1"/>
  <c r="H1383" i="1"/>
  <c r="G1383" i="1"/>
  <c r="D1383" i="1"/>
  <c r="C1383" i="1"/>
  <c r="H1382" i="1"/>
  <c r="D1382" i="1"/>
  <c r="C1382" i="1"/>
  <c r="G1382" i="1" s="1"/>
  <c r="H1381" i="1"/>
  <c r="G1381" i="1"/>
  <c r="D1381" i="1"/>
  <c r="C1381" i="1"/>
  <c r="H1380" i="1"/>
  <c r="D1380" i="1"/>
  <c r="C1380" i="1"/>
  <c r="G1380" i="1" s="1"/>
  <c r="H1379" i="1"/>
  <c r="G1379" i="1"/>
  <c r="D1379" i="1"/>
  <c r="C1379" i="1"/>
  <c r="H1378" i="1"/>
  <c r="D1378" i="1"/>
  <c r="G1378" i="1" s="1"/>
  <c r="C1378" i="1"/>
  <c r="H1377" i="1"/>
  <c r="G1377" i="1"/>
  <c r="D1377" i="1"/>
  <c r="C1377" i="1"/>
  <c r="H1376" i="1"/>
  <c r="D1376" i="1"/>
  <c r="G1376" i="1" s="1"/>
  <c r="C1376" i="1"/>
  <c r="H1375" i="1"/>
  <c r="G1375" i="1"/>
  <c r="D1375" i="1"/>
  <c r="C1375" i="1"/>
  <c r="H1374" i="1"/>
  <c r="D1374" i="1"/>
  <c r="C1374" i="1"/>
  <c r="G1374" i="1" s="1"/>
  <c r="H1373" i="1"/>
  <c r="G1373" i="1"/>
  <c r="D1373" i="1"/>
  <c r="C1373" i="1"/>
  <c r="H1372" i="1"/>
  <c r="D1372" i="1"/>
  <c r="C1372" i="1"/>
  <c r="G1372" i="1" s="1"/>
  <c r="H1371" i="1"/>
  <c r="G1371" i="1"/>
  <c r="D1371" i="1"/>
  <c r="C1371" i="1"/>
  <c r="H1370" i="1"/>
  <c r="D1370" i="1"/>
  <c r="C1370" i="1"/>
  <c r="G1370" i="1" s="1"/>
  <c r="H1369" i="1"/>
  <c r="G1369" i="1"/>
  <c r="D1369" i="1"/>
  <c r="C1369" i="1"/>
  <c r="H1368" i="1"/>
  <c r="D1368" i="1"/>
  <c r="G1368" i="1" s="1"/>
  <c r="C1368" i="1"/>
  <c r="H1367" i="1"/>
  <c r="G1367" i="1"/>
  <c r="D1367" i="1"/>
  <c r="C1367" i="1"/>
  <c r="H1366" i="1"/>
  <c r="D1366" i="1"/>
  <c r="G1366" i="1" s="1"/>
  <c r="C1366" i="1"/>
  <c r="H1365" i="1"/>
  <c r="G1365" i="1"/>
  <c r="D1365" i="1"/>
  <c r="C1365" i="1"/>
  <c r="H1364" i="1"/>
  <c r="D1364" i="1"/>
  <c r="G1364" i="1" s="1"/>
  <c r="C1364" i="1"/>
  <c r="H1363" i="1"/>
  <c r="G1363" i="1"/>
  <c r="D1363" i="1"/>
  <c r="C1363" i="1"/>
  <c r="H1362" i="1"/>
  <c r="D1362" i="1"/>
  <c r="G1362" i="1" s="1"/>
  <c r="C1362" i="1"/>
  <c r="D1361" i="1"/>
  <c r="G1361" i="1" s="1"/>
  <c r="C1361" i="1"/>
  <c r="D1360" i="1"/>
  <c r="G1360" i="1" s="1"/>
  <c r="C1360" i="1"/>
  <c r="H1359" i="1"/>
  <c r="G1359" i="1"/>
  <c r="D1359" i="1"/>
  <c r="C1359" i="1"/>
  <c r="H1358" i="1"/>
  <c r="D1358" i="1"/>
  <c r="G1358" i="1" s="1"/>
  <c r="C1358" i="1"/>
  <c r="H1357" i="1"/>
  <c r="G1357" i="1"/>
  <c r="D1357" i="1"/>
  <c r="C1357" i="1"/>
  <c r="H1356" i="1"/>
  <c r="D1356" i="1"/>
  <c r="G1356" i="1" s="1"/>
  <c r="C1356" i="1"/>
  <c r="H1355" i="1"/>
  <c r="G1355" i="1"/>
  <c r="D1355" i="1"/>
  <c r="C1355" i="1"/>
  <c r="H1354" i="1"/>
  <c r="D1354" i="1"/>
  <c r="G1354" i="1" s="1"/>
  <c r="C1354" i="1"/>
  <c r="H1353" i="1"/>
  <c r="G1353" i="1"/>
  <c r="D1353" i="1"/>
  <c r="C1353" i="1"/>
  <c r="H1352" i="1"/>
  <c r="D1352" i="1"/>
  <c r="G1352" i="1" s="1"/>
  <c r="C1352" i="1"/>
  <c r="H1351" i="1"/>
  <c r="G1351" i="1"/>
  <c r="D1351" i="1"/>
  <c r="C1351" i="1"/>
  <c r="H1350" i="1"/>
  <c r="D1350" i="1"/>
  <c r="G1350" i="1" s="1"/>
  <c r="C1350" i="1"/>
  <c r="H1349" i="1"/>
  <c r="G1349" i="1"/>
  <c r="D1349" i="1"/>
  <c r="C1349" i="1"/>
  <c r="H1348" i="1"/>
  <c r="D1348" i="1"/>
  <c r="G1348" i="1" s="1"/>
  <c r="C1348" i="1"/>
  <c r="H1347" i="1"/>
  <c r="G1347" i="1"/>
  <c r="D1347" i="1"/>
  <c r="C1347" i="1"/>
  <c r="H1346" i="1"/>
  <c r="D1346" i="1"/>
  <c r="G1346" i="1" s="1"/>
  <c r="C1346" i="1"/>
  <c r="H1345" i="1"/>
  <c r="G1345" i="1"/>
  <c r="D1345" i="1"/>
  <c r="C1345" i="1"/>
  <c r="H1344" i="1"/>
  <c r="D1344" i="1"/>
  <c r="G1344" i="1" s="1"/>
  <c r="C1344" i="1"/>
  <c r="H1343" i="1"/>
  <c r="G1343" i="1"/>
  <c r="D1343" i="1"/>
  <c r="C1343" i="1"/>
  <c r="H1342" i="1"/>
  <c r="D1342" i="1"/>
  <c r="G1342" i="1" s="1"/>
  <c r="C1342" i="1"/>
  <c r="H1341" i="1"/>
  <c r="G1341" i="1"/>
  <c r="D1341" i="1"/>
  <c r="C1341" i="1"/>
  <c r="H1340" i="1"/>
  <c r="D1340" i="1"/>
  <c r="G1340" i="1" s="1"/>
  <c r="C1340" i="1"/>
  <c r="H1339" i="1"/>
  <c r="G1339" i="1"/>
  <c r="D1339" i="1"/>
  <c r="C1339" i="1"/>
  <c r="H1338" i="1"/>
  <c r="D1338" i="1"/>
  <c r="G1338" i="1" s="1"/>
  <c r="C1338" i="1"/>
  <c r="H1337" i="1"/>
  <c r="G1337" i="1"/>
  <c r="D1337" i="1"/>
  <c r="C1337" i="1"/>
  <c r="H1336" i="1"/>
  <c r="D1336" i="1"/>
  <c r="G1336" i="1" s="1"/>
  <c r="C1336" i="1"/>
  <c r="H1335" i="1"/>
  <c r="G1335" i="1"/>
  <c r="D1335" i="1"/>
  <c r="C1335" i="1"/>
  <c r="H1334" i="1"/>
  <c r="D1334" i="1"/>
  <c r="G1334" i="1" s="1"/>
  <c r="C1334" i="1"/>
  <c r="H1333" i="1"/>
  <c r="G1333" i="1"/>
  <c r="D1333" i="1"/>
  <c r="C1333" i="1"/>
  <c r="H1332" i="1"/>
  <c r="D1332" i="1"/>
  <c r="G1332" i="1" s="1"/>
  <c r="C1332" i="1"/>
  <c r="H1331" i="1"/>
  <c r="G1331" i="1"/>
  <c r="D1331" i="1"/>
  <c r="C1331" i="1"/>
  <c r="H1330" i="1"/>
  <c r="D1330" i="1"/>
  <c r="G1330" i="1" s="1"/>
  <c r="C1330" i="1"/>
  <c r="H1328" i="1"/>
  <c r="D1328" i="1"/>
  <c r="G1328" i="1" s="1"/>
  <c r="C1328" i="1"/>
  <c r="H1327" i="1"/>
  <c r="G1327" i="1"/>
  <c r="D1327" i="1"/>
  <c r="C1327" i="1"/>
  <c r="H1326" i="1"/>
  <c r="D1326" i="1"/>
  <c r="G1326" i="1" s="1"/>
  <c r="C1326" i="1"/>
  <c r="H1325" i="1"/>
  <c r="G1325" i="1"/>
  <c r="D1325" i="1"/>
  <c r="C1325" i="1"/>
  <c r="H1324" i="1"/>
  <c r="D1324" i="1"/>
  <c r="G1324" i="1" s="1"/>
  <c r="C1324" i="1"/>
  <c r="H1323" i="1"/>
  <c r="G1323" i="1"/>
  <c r="D1323" i="1"/>
  <c r="C1323" i="1"/>
  <c r="H1322" i="1"/>
  <c r="D1322" i="1"/>
  <c r="G1322" i="1" s="1"/>
  <c r="C1322" i="1"/>
  <c r="H1321" i="1"/>
  <c r="G1321" i="1"/>
  <c r="D1321" i="1"/>
  <c r="C1321" i="1"/>
  <c r="H1320" i="1"/>
  <c r="D1320" i="1"/>
  <c r="G1320" i="1" s="1"/>
  <c r="C1320" i="1"/>
  <c r="H1319" i="1"/>
  <c r="G1319" i="1"/>
  <c r="D1319" i="1"/>
  <c r="C1319" i="1"/>
  <c r="H1318" i="1"/>
  <c r="D1318" i="1"/>
  <c r="G1318" i="1" s="1"/>
  <c r="C1318" i="1"/>
  <c r="H1317" i="1"/>
  <c r="G1317" i="1"/>
  <c r="D1317" i="1"/>
  <c r="C1317" i="1"/>
  <c r="H1316" i="1"/>
  <c r="D1316" i="1"/>
  <c r="G1316" i="1" s="1"/>
  <c r="C1316" i="1"/>
  <c r="H1315" i="1"/>
  <c r="G1315" i="1"/>
  <c r="D1315" i="1"/>
  <c r="C1315" i="1"/>
  <c r="H1314" i="1"/>
  <c r="D1314" i="1"/>
  <c r="G1314" i="1" s="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7" i="1"/>
  <c r="G1277" i="1"/>
  <c r="D1277" i="1"/>
  <c r="C1277" i="1"/>
  <c r="H1276" i="1"/>
  <c r="G1276" i="1"/>
  <c r="D1276" i="1"/>
  <c r="C1276" i="1"/>
  <c r="H1275" i="1"/>
  <c r="G1275" i="1"/>
  <c r="D1275" i="1"/>
  <c r="C1275" i="1"/>
  <c r="H1274" i="1"/>
  <c r="G1274" i="1"/>
  <c r="D1274" i="1"/>
  <c r="C1274" i="1"/>
  <c r="D1273" i="1"/>
  <c r="C1273" i="1"/>
  <c r="D1272" i="1"/>
  <c r="H1272" i="1" s="1"/>
  <c r="C1272" i="1"/>
  <c r="D1271" i="1"/>
  <c r="C1271" i="1"/>
  <c r="H1271" i="1" s="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G1264"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H1246" i="1"/>
  <c r="G1246" i="1"/>
  <c r="D1246" i="1"/>
  <c r="C1246" i="1"/>
  <c r="D1245" i="1"/>
  <c r="H1245" i="1" s="1"/>
  <c r="C1245" i="1"/>
  <c r="G1244" i="1"/>
  <c r="D1244" i="1"/>
  <c r="H1244" i="1" s="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G1237" i="1"/>
  <c r="D1237" i="1"/>
  <c r="H1237" i="1" s="1"/>
  <c r="C1237" i="1"/>
  <c r="H1236" i="1"/>
  <c r="G1236" i="1"/>
  <c r="D1236" i="1"/>
  <c r="C1236" i="1"/>
  <c r="C1235" i="1"/>
  <c r="G1234" i="1"/>
  <c r="D1234" i="1"/>
  <c r="H1234" i="1" s="1"/>
  <c r="C1234" i="1"/>
  <c r="G1233" i="1"/>
  <c r="D1233" i="1"/>
  <c r="H1233" i="1" s="1"/>
  <c r="C1233" i="1"/>
  <c r="D1232" i="1"/>
  <c r="H1232" i="1" s="1"/>
  <c r="C1232" i="1"/>
  <c r="G1231" i="1"/>
  <c r="D1231" i="1"/>
  <c r="H1231" i="1" s="1"/>
  <c r="C1231" i="1"/>
  <c r="G1230" i="1"/>
  <c r="D1230" i="1"/>
  <c r="H1230" i="1" s="1"/>
  <c r="C1230" i="1"/>
  <c r="H1229" i="1"/>
  <c r="G1229" i="1"/>
  <c r="D1229" i="1"/>
  <c r="C1229" i="1"/>
  <c r="H1228" i="1"/>
  <c r="G1228" i="1"/>
  <c r="D1228" i="1"/>
  <c r="C1228" i="1"/>
  <c r="C1227" i="1"/>
  <c r="G1226" i="1"/>
  <c r="D1226" i="1"/>
  <c r="H1226" i="1" s="1"/>
  <c r="C1226" i="1"/>
  <c r="H1225" i="1"/>
  <c r="D1225" i="1"/>
  <c r="G1225" i="1" s="1"/>
  <c r="C1225" i="1"/>
  <c r="D1224" i="1"/>
  <c r="H1224" i="1" s="1"/>
  <c r="C1224" i="1"/>
  <c r="D1223" i="1"/>
  <c r="H1223" i="1" s="1"/>
  <c r="C1223" i="1"/>
  <c r="D1221" i="1"/>
  <c r="H1221" i="1" s="1"/>
  <c r="C1221" i="1"/>
  <c r="H1220" i="1"/>
  <c r="G1220" i="1"/>
  <c r="D1220" i="1"/>
  <c r="C1220" i="1"/>
  <c r="D1219" i="1"/>
  <c r="H1218" i="1"/>
  <c r="G1218" i="1"/>
  <c r="D1218" i="1"/>
  <c r="C1218" i="1"/>
  <c r="D1217" i="1"/>
  <c r="G1217" i="1" s="1"/>
  <c r="C1217"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D1185" i="1"/>
  <c r="H1185" i="1" s="1"/>
  <c r="C1185" i="1"/>
  <c r="D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D1156" i="1"/>
  <c r="H1156" i="1" s="1"/>
  <c r="C1156" i="1"/>
  <c r="D1155" i="1"/>
  <c r="H1155" i="1" s="1"/>
  <c r="C1155" i="1"/>
  <c r="D1154" i="1"/>
  <c r="G1151" i="1"/>
  <c r="D1151" i="1"/>
  <c r="H1151" i="1" s="1"/>
  <c r="C1151" i="1"/>
  <c r="G1150" i="1"/>
  <c r="D1150" i="1"/>
  <c r="H1150" i="1" s="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D1138" i="1"/>
  <c r="G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D1118" i="1"/>
  <c r="H1118" i="1" s="1"/>
  <c r="C1118" i="1"/>
  <c r="H1117" i="1"/>
  <c r="G1117" i="1"/>
  <c r="D1117" i="1"/>
  <c r="C1117" i="1"/>
  <c r="H1116" i="1"/>
  <c r="G1116" i="1"/>
  <c r="D1116" i="1"/>
  <c r="C1116" i="1"/>
  <c r="H1115" i="1"/>
  <c r="G1115" i="1"/>
  <c r="D1115" i="1"/>
  <c r="C1115" i="1"/>
  <c r="H1114" i="1"/>
  <c r="G1114" i="1"/>
  <c r="D1114" i="1"/>
  <c r="C1114"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D1060" i="1"/>
  <c r="G1060" i="1" s="1"/>
  <c r="C1060" i="1"/>
  <c r="H1059" i="1"/>
  <c r="G1059" i="1"/>
  <c r="D1059" i="1"/>
  <c r="C1059" i="1"/>
  <c r="H1058" i="1"/>
  <c r="G1058" i="1"/>
  <c r="D1058" i="1"/>
  <c r="C1058" i="1"/>
  <c r="H1057" i="1"/>
  <c r="G1057" i="1"/>
  <c r="D1057" i="1"/>
  <c r="C1057" i="1"/>
  <c r="C1056" i="1"/>
  <c r="H1055" i="1"/>
  <c r="G1055" i="1"/>
  <c r="D1055" i="1"/>
  <c r="C1055" i="1"/>
  <c r="H1054" i="1"/>
  <c r="D1054" i="1"/>
  <c r="G1054" i="1" s="1"/>
  <c r="C1054" i="1"/>
  <c r="H1053" i="1"/>
  <c r="G1053" i="1"/>
  <c r="D1053" i="1"/>
  <c r="C1053" i="1"/>
  <c r="H1052" i="1"/>
  <c r="G1052" i="1"/>
  <c r="D1052" i="1"/>
  <c r="C1052" i="1"/>
  <c r="H1051" i="1"/>
  <c r="G1051" i="1"/>
  <c r="D1051" i="1"/>
  <c r="C1051" i="1"/>
  <c r="H1050" i="1"/>
  <c r="D1050" i="1"/>
  <c r="G1050" i="1" s="1"/>
  <c r="C1050" i="1"/>
  <c r="H1049" i="1"/>
  <c r="G1049" i="1"/>
  <c r="D1049" i="1"/>
  <c r="C1049"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H1032" i="1"/>
  <c r="G1032" i="1"/>
  <c r="D1032" i="1"/>
  <c r="C1032" i="1"/>
  <c r="H1031" i="1"/>
  <c r="G1031" i="1"/>
  <c r="D1031" i="1"/>
  <c r="C1031" i="1"/>
  <c r="H1029" i="1"/>
  <c r="G1029" i="1"/>
  <c r="D1029" i="1"/>
  <c r="C1029" i="1"/>
  <c r="D1028" i="1"/>
  <c r="H1028" i="1" s="1"/>
  <c r="C1028" i="1"/>
  <c r="H1027" i="1"/>
  <c r="G1027" i="1"/>
  <c r="D1027" i="1"/>
  <c r="C1027" i="1"/>
  <c r="H1026" i="1"/>
  <c r="G1026" i="1"/>
  <c r="D1026" i="1"/>
  <c r="C1026" i="1"/>
  <c r="H1025" i="1"/>
  <c r="G1025"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G1018" i="1"/>
  <c r="D1018" i="1"/>
  <c r="H1018" i="1" s="1"/>
  <c r="C1018" i="1"/>
  <c r="H1017" i="1"/>
  <c r="G1017" i="1"/>
  <c r="D1017" i="1"/>
  <c r="C1017" i="1"/>
  <c r="H1016" i="1"/>
  <c r="G1016" i="1"/>
  <c r="D1016" i="1"/>
  <c r="C1016" i="1"/>
  <c r="G1015" i="1"/>
  <c r="D1015" i="1"/>
  <c r="H1015" i="1" s="1"/>
  <c r="C1015" i="1"/>
  <c r="H1014" i="1"/>
  <c r="D1014" i="1"/>
  <c r="G1014" i="1" s="1"/>
  <c r="C1014" i="1"/>
  <c r="H1013" i="1"/>
  <c r="D1013" i="1"/>
  <c r="G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G1006" i="1"/>
  <c r="D1006" i="1"/>
  <c r="H1006" i="1" s="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D998" i="1"/>
  <c r="H998" i="1" s="1"/>
  <c r="C998" i="1"/>
  <c r="D997" i="1"/>
  <c r="H997" i="1" s="1"/>
  <c r="C997" i="1"/>
  <c r="H996" i="1"/>
  <c r="G996" i="1"/>
  <c r="D996" i="1"/>
  <c r="C996" i="1"/>
  <c r="H995" i="1"/>
  <c r="G995" i="1"/>
  <c r="D995" i="1"/>
  <c r="C995" i="1"/>
  <c r="H994" i="1"/>
  <c r="D994" i="1"/>
  <c r="G994" i="1" s="1"/>
  <c r="C994" i="1"/>
  <c r="D993" i="1"/>
  <c r="H993" i="1" s="1"/>
  <c r="C993" i="1"/>
  <c r="H992" i="1"/>
  <c r="G992" i="1"/>
  <c r="D992" i="1"/>
  <c r="C992" i="1"/>
  <c r="D991" i="1"/>
  <c r="H991" i="1" s="1"/>
  <c r="C991" i="1"/>
  <c r="H989" i="1"/>
  <c r="G989" i="1"/>
  <c r="D989" i="1"/>
  <c r="C989" i="1"/>
  <c r="H988" i="1"/>
  <c r="G988" i="1"/>
  <c r="D988" i="1"/>
  <c r="C988" i="1"/>
  <c r="D987" i="1"/>
  <c r="H987" i="1" s="1"/>
  <c r="C987"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D940" i="1"/>
  <c r="H940" i="1" s="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D710" i="1"/>
  <c r="H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H648" i="1" s="1"/>
  <c r="C648" i="1"/>
  <c r="D647" i="1"/>
  <c r="H647" i="1" s="1"/>
  <c r="C647" i="1"/>
  <c r="H646" i="1"/>
  <c r="D646" i="1"/>
  <c r="G646" i="1" s="1"/>
  <c r="C646" i="1"/>
  <c r="D645" i="1"/>
  <c r="H645" i="1" s="1"/>
  <c r="C645" i="1"/>
  <c r="D644" i="1"/>
  <c r="G644" i="1" s="1"/>
  <c r="C644" i="1"/>
  <c r="D643" i="1"/>
  <c r="H643" i="1" s="1"/>
  <c r="C643" i="1"/>
  <c r="D642" i="1"/>
  <c r="H642" i="1" s="1"/>
  <c r="C642" i="1"/>
  <c r="D641" i="1"/>
  <c r="H641" i="1" s="1"/>
  <c r="C641"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G594" i="1"/>
  <c r="D594" i="1"/>
  <c r="H594" i="1" s="1"/>
  <c r="C594" i="1"/>
  <c r="G593" i="1"/>
  <c r="D593" i="1"/>
  <c r="H593" i="1" s="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D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C412" i="1"/>
  <c r="C411" i="1"/>
  <c r="H406" i="1"/>
  <c r="G406" i="1"/>
  <c r="D406" i="1"/>
  <c r="C406" i="1"/>
  <c r="G405" i="1"/>
  <c r="D405" i="1"/>
  <c r="H405" i="1" s="1"/>
  <c r="C405" i="1"/>
  <c r="H404" i="1"/>
  <c r="G404" i="1"/>
  <c r="D404" i="1"/>
  <c r="C404" i="1"/>
  <c r="H401" i="1"/>
  <c r="G401" i="1"/>
  <c r="D401" i="1"/>
  <c r="C401" i="1"/>
  <c r="H400" i="1"/>
  <c r="G400" i="1"/>
  <c r="D400" i="1"/>
  <c r="C400" i="1"/>
  <c r="D399" i="1"/>
  <c r="H399" i="1" s="1"/>
  <c r="C399" i="1"/>
  <c r="H398" i="1"/>
  <c r="G398" i="1"/>
  <c r="D398" i="1"/>
  <c r="C398"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H388" i="1" s="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G291" i="1"/>
  <c r="D291" i="1"/>
  <c r="H291" i="1" s="1"/>
  <c r="C291" i="1"/>
  <c r="D290" i="1"/>
  <c r="G290" i="1" s="1"/>
  <c r="C290" i="1"/>
  <c r="H289" i="1"/>
  <c r="G289" i="1"/>
  <c r="D289" i="1"/>
  <c r="C289" i="1"/>
  <c r="H288" i="1"/>
  <c r="G288" i="1"/>
  <c r="D288" i="1"/>
  <c r="C288" i="1"/>
  <c r="H284" i="1"/>
  <c r="G284" i="1"/>
  <c r="D284" i="1"/>
  <c r="C284" i="1"/>
  <c r="D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D256" i="1"/>
  <c r="H256" i="1" s="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D212" i="1"/>
  <c r="D211" i="1"/>
  <c r="H210" i="1"/>
  <c r="G210" i="1"/>
  <c r="D210" i="1"/>
  <c r="C210" i="1"/>
  <c r="H209" i="1"/>
  <c r="D209" i="1"/>
  <c r="G209" i="1" s="1"/>
  <c r="C209" i="1"/>
  <c r="H208" i="1"/>
  <c r="D208" i="1"/>
  <c r="G208" i="1" s="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D200" i="1"/>
  <c r="H200" i="1" s="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D190" i="1"/>
  <c r="H190" i="1" s="1"/>
  <c r="C190" i="1"/>
  <c r="D189" i="1"/>
  <c r="H189" i="1" s="1"/>
  <c r="C189" i="1"/>
  <c r="D188" i="1"/>
  <c r="H188" i="1" s="1"/>
  <c r="C188" i="1"/>
  <c r="D187" i="1"/>
  <c r="H187" i="1" s="1"/>
  <c r="C187" i="1"/>
  <c r="D186" i="1"/>
  <c r="G186" i="1" s="1"/>
  <c r="C186" i="1"/>
  <c r="H185" i="1"/>
  <c r="G185" i="1"/>
  <c r="D185" i="1"/>
  <c r="C185" i="1"/>
  <c r="C184" i="1"/>
  <c r="G183" i="1"/>
  <c r="D183" i="1"/>
  <c r="H183" i="1" s="1"/>
  <c r="C183" i="1"/>
  <c r="H182" i="1"/>
  <c r="G182" i="1"/>
  <c r="D182" i="1"/>
  <c r="C182" i="1"/>
  <c r="H181" i="1"/>
  <c r="D181" i="1"/>
  <c r="G181" i="1" s="1"/>
  <c r="C181" i="1"/>
  <c r="D180" i="1"/>
  <c r="H180" i="1" s="1"/>
  <c r="C180" i="1"/>
  <c r="D179" i="1"/>
  <c r="H179" i="1" s="1"/>
  <c r="C179" i="1"/>
  <c r="D178" i="1"/>
  <c r="H178" i="1" s="1"/>
  <c r="C178" i="1"/>
  <c r="D177" i="1"/>
  <c r="H177" i="1" s="1"/>
  <c r="C177" i="1"/>
  <c r="H176" i="1"/>
  <c r="D176" i="1"/>
  <c r="G176" i="1" s="1"/>
  <c r="C176" i="1"/>
  <c r="D175" i="1"/>
  <c r="H175" i="1" s="1"/>
  <c r="C175" i="1"/>
  <c r="H174" i="1"/>
  <c r="G174" i="1"/>
  <c r="D174" i="1"/>
  <c r="C174" i="1"/>
  <c r="C173" i="1"/>
  <c r="D172" i="1"/>
  <c r="H172" i="1" s="1"/>
  <c r="C172" i="1"/>
  <c r="H171" i="1"/>
  <c r="G171" i="1"/>
  <c r="D171" i="1"/>
  <c r="C171" i="1"/>
  <c r="H170" i="1"/>
  <c r="G170" i="1"/>
  <c r="D170" i="1"/>
  <c r="C170" i="1"/>
  <c r="D169" i="1"/>
  <c r="H169" i="1" s="1"/>
  <c r="C169" i="1"/>
  <c r="D168" i="1"/>
  <c r="H168" i="1" s="1"/>
  <c r="C168" i="1"/>
  <c r="H167" i="1"/>
  <c r="G167" i="1"/>
  <c r="D167" i="1"/>
  <c r="C167" i="1"/>
  <c r="D166" i="1"/>
  <c r="H166" i="1" s="1"/>
  <c r="C166" i="1"/>
  <c r="D165" i="1"/>
  <c r="D164" i="1"/>
  <c r="G164" i="1" s="1"/>
  <c r="C164" i="1"/>
  <c r="D163" i="1"/>
  <c r="G163" i="1" s="1"/>
  <c r="C163" i="1"/>
  <c r="D162" i="1"/>
  <c r="G162" i="1" s="1"/>
  <c r="C162" i="1"/>
  <c r="H161" i="1"/>
  <c r="G161" i="1"/>
  <c r="D161" i="1"/>
  <c r="C161" i="1"/>
  <c r="C160" i="1"/>
  <c r="H158" i="1"/>
  <c r="D158" i="1"/>
  <c r="G158" i="1" s="1"/>
  <c r="C158" i="1"/>
  <c r="H157" i="1"/>
  <c r="D157" i="1"/>
  <c r="G157" i="1" s="1"/>
  <c r="C157" i="1"/>
  <c r="H156" i="1"/>
  <c r="G156" i="1"/>
  <c r="D156" i="1"/>
  <c r="C156" i="1"/>
  <c r="G155" i="1"/>
  <c r="D155" i="1"/>
  <c r="H155" i="1" s="1"/>
  <c r="C155" i="1"/>
  <c r="H154" i="1"/>
  <c r="D154" i="1"/>
  <c r="G154" i="1" s="1"/>
  <c r="C154" i="1"/>
  <c r="H153" i="1"/>
  <c r="D153" i="1"/>
  <c r="G153" i="1" s="1"/>
  <c r="C153" i="1"/>
  <c r="H152" i="1"/>
  <c r="D152" i="1"/>
  <c r="G152" i="1" s="1"/>
  <c r="C152" i="1"/>
  <c r="H151" i="1"/>
  <c r="D151" i="1"/>
  <c r="G151" i="1" s="1"/>
  <c r="C151" i="1"/>
  <c r="D150" i="1"/>
  <c r="H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H89" i="1" s="1"/>
  <c r="C89" i="1"/>
  <c r="H88" i="1"/>
  <c r="G88" i="1"/>
  <c r="D88" i="1"/>
  <c r="C88" i="1"/>
  <c r="D87" i="1"/>
  <c r="H87" i="1" s="1"/>
  <c r="C87" i="1"/>
  <c r="H86" i="1"/>
  <c r="G86" i="1"/>
  <c r="D86" i="1"/>
  <c r="C86" i="1"/>
  <c r="H85" i="1"/>
  <c r="G85" i="1"/>
  <c r="D85" i="1"/>
  <c r="C85" i="1"/>
  <c r="D84" i="1"/>
  <c r="G84" i="1" s="1"/>
  <c r="C84" i="1"/>
  <c r="D83" i="1"/>
  <c r="H83" i="1" s="1"/>
  <c r="C83" i="1"/>
  <c r="H82" i="1"/>
  <c r="G82" i="1"/>
  <c r="D82" i="1"/>
  <c r="C82" i="1"/>
  <c r="D81" i="1"/>
  <c r="H81" i="1" s="1"/>
  <c r="C81" i="1"/>
  <c r="H80" i="1"/>
  <c r="G80" i="1"/>
  <c r="D80" i="1"/>
  <c r="C80" i="1"/>
  <c r="C79" i="1"/>
  <c r="H77" i="1"/>
  <c r="G77" i="1"/>
  <c r="D77" i="1"/>
  <c r="C77" i="1"/>
  <c r="H76" i="1"/>
  <c r="G76" i="1"/>
  <c r="D76" i="1"/>
  <c r="C76" i="1"/>
  <c r="H75" i="1"/>
  <c r="G75" i="1"/>
  <c r="D75" i="1"/>
  <c r="C75" i="1"/>
  <c r="D74" i="1"/>
  <c r="H74" i="1" s="1"/>
  <c r="C74" i="1"/>
  <c r="D73" i="1"/>
  <c r="H73" i="1" s="1"/>
  <c r="C73" i="1"/>
  <c r="H72" i="1"/>
  <c r="G72" i="1"/>
  <c r="D72" i="1"/>
  <c r="C72" i="1"/>
  <c r="H71" i="1"/>
  <c r="G71" i="1"/>
  <c r="D71" i="1"/>
  <c r="C71" i="1"/>
  <c r="H70" i="1"/>
  <c r="G70" i="1"/>
  <c r="D70" i="1"/>
  <c r="C70" i="1"/>
  <c r="H69" i="1"/>
  <c r="G69" i="1"/>
  <c r="D69" i="1"/>
  <c r="C69" i="1"/>
  <c r="H68" i="1"/>
  <c r="G68" i="1"/>
  <c r="D68" i="1"/>
  <c r="C68" i="1"/>
  <c r="D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D53" i="1"/>
  <c r="G53" i="1" s="1"/>
  <c r="C53" i="1"/>
  <c r="H52" i="1"/>
  <c r="G52" i="1"/>
  <c r="D52" i="1"/>
  <c r="C52" i="1"/>
  <c r="H51" i="1"/>
  <c r="G51" i="1"/>
  <c r="D51" i="1"/>
  <c r="C51"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271" i="1" l="1"/>
  <c r="H1278" i="1"/>
  <c r="E296" i="9"/>
  <c r="B296" i="9" s="1"/>
  <c r="E287" i="9"/>
  <c r="H290" i="1"/>
  <c r="G1232" i="1"/>
  <c r="E300" i="9"/>
  <c r="B300" i="9" s="1"/>
  <c r="F217" i="9"/>
  <c r="B217" i="9" s="1"/>
  <c r="E294" i="9"/>
  <c r="B294" i="9" s="1"/>
  <c r="E288" i="9"/>
  <c r="B288" i="9" s="1"/>
  <c r="E298" i="9"/>
  <c r="B298" i="9" s="1"/>
  <c r="J1449" i="1"/>
  <c r="G1449" i="1"/>
  <c r="I1449" i="1" s="1"/>
  <c r="G1445" i="1"/>
  <c r="H1445" i="1"/>
  <c r="J1445" i="1"/>
  <c r="D6" i="7"/>
  <c r="D5" i="7" s="1"/>
  <c r="C1436" i="1" s="1"/>
  <c r="G1577" i="1"/>
  <c r="D24" i="8"/>
  <c r="C1499" i="1" s="1"/>
  <c r="G1484" i="1"/>
  <c r="G1481" i="1"/>
  <c r="H1481" i="1"/>
  <c r="C1483" i="1"/>
  <c r="H1483" i="1" s="1"/>
  <c r="G1482" i="1"/>
  <c r="H1360" i="1"/>
  <c r="H1361" i="1"/>
  <c r="G1241" i="1"/>
  <c r="G1247" i="1"/>
  <c r="G1245" i="1"/>
  <c r="G1272" i="1"/>
  <c r="G1278" i="1"/>
  <c r="H1273" i="1"/>
  <c r="G1273" i="1"/>
  <c r="H1227" i="1"/>
  <c r="G1227" i="1"/>
  <c r="E245" i="5"/>
  <c r="D1222" i="1" s="1"/>
  <c r="E284" i="9"/>
  <c r="B284" i="9" s="1"/>
  <c r="F246" i="5"/>
  <c r="G1223" i="1"/>
  <c r="G1224" i="1"/>
  <c r="B282" i="9"/>
  <c r="G1221" i="1"/>
  <c r="H1217" i="1"/>
  <c r="F239" i="5"/>
  <c r="D1216" i="1"/>
  <c r="G1185" i="1"/>
  <c r="G1165" i="1"/>
  <c r="G1157" i="1"/>
  <c r="G1160" i="1"/>
  <c r="G1156" i="1"/>
  <c r="G1155" i="1"/>
  <c r="F135" i="5"/>
  <c r="E134" i="5"/>
  <c r="F134" i="5" s="1"/>
  <c r="G1148" i="1"/>
  <c r="G1113" i="1"/>
  <c r="G1118" i="1"/>
  <c r="D1112" i="1"/>
  <c r="E286" i="9"/>
  <c r="B286" i="9" s="1"/>
  <c r="D1056" i="1"/>
  <c r="D1048" i="1"/>
  <c r="G997" i="1"/>
  <c r="G998" i="1"/>
  <c r="G1023" i="1"/>
  <c r="G1028" i="1"/>
  <c r="F45" i="5"/>
  <c r="E12" i="5"/>
  <c r="D990" i="1" s="1"/>
  <c r="G991" i="1"/>
  <c r="G993" i="1"/>
  <c r="G987" i="1"/>
  <c r="G292" i="1"/>
  <c r="G411" i="1"/>
  <c r="H411" i="1"/>
  <c r="E46" i="9"/>
  <c r="B46" i="9" s="1"/>
  <c r="E44" i="9"/>
  <c r="B44" i="9" s="1"/>
  <c r="G713" i="1"/>
  <c r="E43" i="9"/>
  <c r="B43" i="9" s="1"/>
  <c r="G711" i="1"/>
  <c r="G710" i="1"/>
  <c r="G940" i="1"/>
  <c r="G812" i="1"/>
  <c r="G649" i="1"/>
  <c r="E23" i="9"/>
  <c r="B23" i="9" s="1"/>
  <c r="G648" i="1"/>
  <c r="G647" i="1"/>
  <c r="H644" i="1"/>
  <c r="G643" i="1"/>
  <c r="G642" i="1"/>
  <c r="G645" i="1"/>
  <c r="G641" i="1"/>
  <c r="G413" i="1"/>
  <c r="G412" i="1"/>
  <c r="H412" i="1"/>
  <c r="E643" i="4"/>
  <c r="D637" i="1" s="1"/>
  <c r="H248" i="1"/>
  <c r="G248" i="1"/>
  <c r="D255" i="1"/>
  <c r="G256" i="1"/>
  <c r="F259" i="4"/>
  <c r="G198" i="1"/>
  <c r="G200" i="1"/>
  <c r="E196" i="4"/>
  <c r="D192" i="1" s="1"/>
  <c r="G191" i="1"/>
  <c r="G190" i="1"/>
  <c r="G189" i="1"/>
  <c r="G188" i="1"/>
  <c r="G187" i="1"/>
  <c r="G184" i="1"/>
  <c r="H186" i="1"/>
  <c r="F221" i="9"/>
  <c r="B221" i="9"/>
  <c r="G180" i="1"/>
  <c r="G179" i="1"/>
  <c r="F219" i="9"/>
  <c r="B219" i="9" s="1"/>
  <c r="G178" i="1"/>
  <c r="G177" i="1"/>
  <c r="H173" i="1"/>
  <c r="G173" i="1"/>
  <c r="E163" i="4"/>
  <c r="D159" i="1" s="1"/>
  <c r="G175" i="1"/>
  <c r="F177" i="4"/>
  <c r="G172" i="1"/>
  <c r="G169" i="1"/>
  <c r="G168" i="1"/>
  <c r="G166" i="1"/>
  <c r="F169" i="4"/>
  <c r="H164" i="1"/>
  <c r="H163" i="1"/>
  <c r="H162" i="1"/>
  <c r="D160" i="1"/>
  <c r="F159" i="4"/>
  <c r="E40" i="9"/>
  <c r="B40" i="9" s="1"/>
  <c r="D149" i="1"/>
  <c r="G150" i="1"/>
  <c r="H397" i="1"/>
  <c r="G397" i="1"/>
  <c r="G399" i="1"/>
  <c r="G386" i="1"/>
  <c r="G388" i="1"/>
  <c r="F383" i="4"/>
  <c r="H129" i="1"/>
  <c r="G129" i="1"/>
  <c r="F133" i="4"/>
  <c r="H120" i="1"/>
  <c r="G120" i="1"/>
  <c r="G121" i="1"/>
  <c r="G123" i="1"/>
  <c r="F124" i="4"/>
  <c r="F125" i="4"/>
  <c r="G87" i="1"/>
  <c r="G89" i="1"/>
  <c r="H84" i="1"/>
  <c r="G83" i="1"/>
  <c r="G81" i="1"/>
  <c r="H79" i="1"/>
  <c r="E82" i="4"/>
  <c r="D78" i="1" s="1"/>
  <c r="F83" i="4"/>
  <c r="G73" i="1"/>
  <c r="G74" i="1"/>
  <c r="G50" i="1"/>
  <c r="H50" i="1"/>
  <c r="F54" i="4"/>
  <c r="E50" i="4"/>
  <c r="D46" i="1" s="1"/>
  <c r="E27" i="9"/>
  <c r="B27" i="9" s="1"/>
  <c r="B287" i="9"/>
  <c r="E32" i="9"/>
  <c r="B32" i="9" s="1"/>
  <c r="F215" i="9"/>
  <c r="B215" i="9" s="1"/>
  <c r="E293" i="9"/>
  <c r="B293" i="9" s="1"/>
  <c r="F644" i="4"/>
  <c r="C638" i="1"/>
  <c r="H67" i="1"/>
  <c r="G67" i="1"/>
  <c r="D3" i="1"/>
  <c r="H264" i="1"/>
  <c r="G264" i="1"/>
  <c r="I27" i="3"/>
  <c r="D1408" i="1"/>
  <c r="H1184" i="1"/>
  <c r="G1184" i="1"/>
  <c r="H1446" i="1"/>
  <c r="I1448" i="1"/>
  <c r="H1501" i="1"/>
  <c r="G1501" i="1"/>
  <c r="E528" i="4"/>
  <c r="F8" i="5"/>
  <c r="H29" i="3"/>
  <c r="H1499" i="1"/>
  <c r="G1499" i="1"/>
  <c r="D163" i="4"/>
  <c r="E298" i="4"/>
  <c r="D38" i="7"/>
  <c r="C1470" i="1"/>
  <c r="G1478" i="1"/>
  <c r="H1493" i="1"/>
  <c r="G1493" i="1"/>
  <c r="G1511" i="1"/>
  <c r="D215" i="4"/>
  <c r="F216" i="4"/>
  <c r="C78" i="1"/>
  <c r="C212" i="1"/>
  <c r="C986" i="1"/>
  <c r="C1030" i="1"/>
  <c r="C1438" i="1"/>
  <c r="G1442" i="1"/>
  <c r="J1447" i="1"/>
  <c r="G1447" i="1"/>
  <c r="J1451" i="1"/>
  <c r="H1451" i="1"/>
  <c r="G1451" i="1"/>
  <c r="H1454" i="1"/>
  <c r="G1454" i="1"/>
  <c r="H1461" i="1"/>
  <c r="G1461" i="1"/>
  <c r="J1468" i="1"/>
  <c r="H1468" i="1"/>
  <c r="G1468" i="1"/>
  <c r="G1471" i="1"/>
  <c r="I1471" i="1" s="1"/>
  <c r="H1478" i="1"/>
  <c r="H1485" i="1"/>
  <c r="G1485" i="1"/>
  <c r="G1503" i="1"/>
  <c r="H1525" i="1"/>
  <c r="G1525" i="1"/>
  <c r="F252" i="4"/>
  <c r="D472" i="4"/>
  <c r="D484" i="4"/>
  <c r="D515" i="4"/>
  <c r="F632" i="4"/>
  <c r="D625" i="4"/>
  <c r="H1541" i="1"/>
  <c r="G1541" i="1"/>
  <c r="H1549" i="1"/>
  <c r="G1549" i="1"/>
  <c r="H1573" i="1"/>
  <c r="G1573" i="1"/>
  <c r="G1506" i="1"/>
  <c r="H1533" i="1"/>
  <c r="G1533" i="1"/>
  <c r="G1578" i="1"/>
  <c r="D206" i="5"/>
  <c r="F207" i="5"/>
  <c r="H1442" i="1"/>
  <c r="H1471" i="1"/>
  <c r="F7" i="4"/>
  <c r="F71" i="4"/>
  <c r="E87" i="5"/>
  <c r="D1065" i="1" s="1"/>
  <c r="D238" i="5"/>
  <c r="H1565" i="1"/>
  <c r="G1565" i="1"/>
  <c r="H1447" i="1"/>
  <c r="J1457" i="1"/>
  <c r="H1457" i="1"/>
  <c r="G1457" i="1"/>
  <c r="I1457" i="1" s="1"/>
  <c r="J1464" i="1"/>
  <c r="H1464" i="1"/>
  <c r="G1464" i="1"/>
  <c r="J1474" i="1"/>
  <c r="H1474" i="1"/>
  <c r="G1474" i="1"/>
  <c r="G1490" i="1"/>
  <c r="G1530" i="1"/>
  <c r="D50" i="4"/>
  <c r="D152" i="4"/>
  <c r="F153" i="4"/>
  <c r="D224" i="4"/>
  <c r="D643" i="4"/>
  <c r="F416" i="4"/>
  <c r="D69" i="5"/>
  <c r="F70" i="5"/>
  <c r="D177" i="5"/>
  <c r="F180" i="5"/>
  <c r="E35" i="6"/>
  <c r="E141" i="6" s="1"/>
  <c r="I36" i="3"/>
  <c r="C1576" i="1"/>
  <c r="H1557" i="1"/>
  <c r="G1557" i="1"/>
  <c r="J1477" i="1"/>
  <c r="H1477" i="1"/>
  <c r="G1477" i="1"/>
  <c r="F585" i="4"/>
  <c r="D580" i="4"/>
  <c r="D12" i="5"/>
  <c r="D7" i="5" s="1"/>
  <c r="H308" i="9"/>
  <c r="E176" i="5"/>
  <c r="F5" i="6"/>
  <c r="H24" i="3"/>
  <c r="H30" i="3"/>
  <c r="C1453" i="1"/>
  <c r="C3" i="1"/>
  <c r="C165" i="1"/>
  <c r="C283" i="1"/>
  <c r="C513" i="1"/>
  <c r="C1219" i="1"/>
  <c r="I1452" i="1"/>
  <c r="H1509" i="1"/>
  <c r="G1509" i="1"/>
  <c r="F188" i="4"/>
  <c r="D298" i="4"/>
  <c r="D529" i="4"/>
  <c r="F530" i="4"/>
  <c r="E258" i="5"/>
  <c r="D1235" i="1" s="1"/>
  <c r="F259" i="5"/>
  <c r="F130" i="6"/>
  <c r="D129" i="6"/>
  <c r="B136" i="9"/>
  <c r="E472" i="4"/>
  <c r="D466" i="1" s="1"/>
  <c r="E484" i="4"/>
  <c r="D478" i="1" s="1"/>
  <c r="D118" i="5"/>
  <c r="D190" i="5"/>
  <c r="B24" i="9"/>
  <c r="B28" i="9"/>
  <c r="B36" i="9"/>
  <c r="B120" i="9"/>
  <c r="B157" i="9"/>
  <c r="F356" i="4"/>
  <c r="D351" i="4"/>
  <c r="D363" i="4"/>
  <c r="E644" i="4"/>
  <c r="D638" i="1" s="1"/>
  <c r="G1446" i="1"/>
  <c r="G1450" i="1"/>
  <c r="I1450" i="1" s="1"/>
  <c r="G1460" i="1"/>
  <c r="I1460" i="1" s="1"/>
  <c r="G1463" i="1"/>
  <c r="I1463" i="1" s="1"/>
  <c r="G1467" i="1"/>
  <c r="I1467" i="1" s="1"/>
  <c r="G1473" i="1"/>
  <c r="I1473" i="1" s="1"/>
  <c r="G1476" i="1"/>
  <c r="I1476" i="1" s="1"/>
  <c r="G1491" i="1"/>
  <c r="G1507" i="1"/>
  <c r="G1515" i="1"/>
  <c r="G1523" i="1"/>
  <c r="G1531" i="1"/>
  <c r="G1539" i="1"/>
  <c r="G1547" i="1"/>
  <c r="G1555" i="1"/>
  <c r="G1563" i="1"/>
  <c r="G1571" i="1"/>
  <c r="G1579" i="1"/>
  <c r="D567" i="4"/>
  <c r="F594" i="4"/>
  <c r="D593" i="4"/>
  <c r="D245" i="5"/>
  <c r="B25" i="9"/>
  <c r="B29" i="9"/>
  <c r="B33" i="9"/>
  <c r="B37" i="9"/>
  <c r="B41" i="9"/>
  <c r="B45" i="9"/>
  <c r="G1486" i="1"/>
  <c r="G1494" i="1"/>
  <c r="G1502" i="1"/>
  <c r="G1510" i="1"/>
  <c r="G1526" i="1"/>
  <c r="G1534" i="1"/>
  <c r="G1542" i="1"/>
  <c r="G1550" i="1"/>
  <c r="G1558" i="1"/>
  <c r="G1566" i="1"/>
  <c r="G1574" i="1"/>
  <c r="E363" i="4"/>
  <c r="D42" i="8"/>
  <c r="H19" i="9" s="1"/>
  <c r="E19" i="9" s="1"/>
  <c r="B19" i="9" s="1"/>
  <c r="G275" i="9"/>
  <c r="E275" i="9" s="1"/>
  <c r="B275" i="9" s="1"/>
  <c r="H165" i="9"/>
  <c r="D459" i="4"/>
  <c r="D420" i="4" s="1"/>
  <c r="F460" i="4"/>
  <c r="D35" i="6"/>
  <c r="D141" i="6" s="1"/>
  <c r="F36" i="6"/>
  <c r="F122" i="6"/>
  <c r="D114" i="6"/>
  <c r="E5" i="7"/>
  <c r="D49" i="8"/>
  <c r="B91" i="9"/>
  <c r="B15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B99" i="9"/>
  <c r="B147" i="9"/>
  <c r="B299" i="9"/>
  <c r="E49" i="9"/>
  <c r="B49" i="9" s="1"/>
  <c r="E51" i="9"/>
  <c r="B51" i="9" s="1"/>
  <c r="E78" i="9"/>
  <c r="B78" i="9" s="1"/>
  <c r="E105" i="9"/>
  <c r="B105" i="9" s="1"/>
  <c r="E107" i="9"/>
  <c r="B107" i="9" s="1"/>
  <c r="E145" i="9"/>
  <c r="B145" i="9" s="1"/>
  <c r="G166" i="9"/>
  <c r="E166" i="9" s="1"/>
  <c r="B166" i="9" s="1"/>
  <c r="B231" i="9"/>
  <c r="B247" i="9"/>
  <c r="B263" i="9"/>
  <c r="E297" i="9"/>
  <c r="B297" i="9" s="1"/>
  <c r="E290" i="9"/>
  <c r="B290" i="9" s="1"/>
  <c r="B59" i="9"/>
  <c r="B123" i="9"/>
  <c r="B131" i="9"/>
  <c r="B139" i="9"/>
  <c r="F222" i="9"/>
  <c r="B222" i="9" s="1"/>
  <c r="B307" i="9"/>
  <c r="E146" i="5"/>
  <c r="D1124" i="1" s="1"/>
  <c r="I10" i="9"/>
  <c r="E65" i="9"/>
  <c r="B65" i="9" s="1"/>
  <c r="E67" i="9"/>
  <c r="B67" i="9" s="1"/>
  <c r="B257" i="9"/>
  <c r="E73" i="9"/>
  <c r="B73" i="9" s="1"/>
  <c r="E75" i="9"/>
  <c r="B75" i="9" s="1"/>
  <c r="E110" i="9"/>
  <c r="B110" i="9" s="1"/>
  <c r="B223" i="9"/>
  <c r="B239" i="9"/>
  <c r="B255" i="9"/>
  <c r="B271" i="9"/>
  <c r="I1447" i="1" l="1"/>
  <c r="I1451" i="1"/>
  <c r="G316" i="9"/>
  <c r="E316" i="9" s="1"/>
  <c r="B316" i="9" s="1"/>
  <c r="C1437" i="1"/>
  <c r="G1437" i="1" s="1"/>
  <c r="G1483" i="1"/>
  <c r="E237" i="5"/>
  <c r="E175" i="5" s="1"/>
  <c r="D1152" i="1" s="1"/>
  <c r="G1216" i="1"/>
  <c r="H1216" i="1"/>
  <c r="H1112" i="1"/>
  <c r="G1112" i="1"/>
  <c r="G1056" i="1"/>
  <c r="H1056" i="1"/>
  <c r="G1048" i="1"/>
  <c r="H1048" i="1"/>
  <c r="E7" i="5"/>
  <c r="F7" i="5" s="1"/>
  <c r="B192" i="9"/>
  <c r="H255" i="1"/>
  <c r="G255" i="1"/>
  <c r="H192" i="1"/>
  <c r="G192" i="1"/>
  <c r="F196" i="4"/>
  <c r="E151" i="4"/>
  <c r="I17" i="3" s="1"/>
  <c r="H160" i="1"/>
  <c r="G160" i="1"/>
  <c r="H149" i="1"/>
  <c r="G149" i="1"/>
  <c r="F82" i="4"/>
  <c r="E6" i="4"/>
  <c r="H20" i="3"/>
  <c r="C985" i="1"/>
  <c r="H28" i="3"/>
  <c r="F141" i="6"/>
  <c r="C1435" i="1"/>
  <c r="G318" i="9"/>
  <c r="E318" i="9" s="1"/>
  <c r="F420" i="4"/>
  <c r="C414" i="1"/>
  <c r="F114" i="6"/>
  <c r="H27" i="3"/>
  <c r="C1408" i="1"/>
  <c r="F567" i="4"/>
  <c r="C561" i="1"/>
  <c r="F118" i="5"/>
  <c r="C1096" i="1"/>
  <c r="D528" i="4"/>
  <c r="F529" i="4"/>
  <c r="C523" i="1"/>
  <c r="H1219" i="1"/>
  <c r="G1219" i="1"/>
  <c r="I25" i="3"/>
  <c r="D1329" i="1"/>
  <c r="F224" i="4"/>
  <c r="C220" i="1"/>
  <c r="I1468" i="1"/>
  <c r="H986" i="1"/>
  <c r="G986" i="1"/>
  <c r="F625" i="4"/>
  <c r="C619" i="1"/>
  <c r="I34" i="3"/>
  <c r="C1517" i="1"/>
  <c r="F298" i="4"/>
  <c r="C293" i="1"/>
  <c r="H513" i="1"/>
  <c r="G513" i="1"/>
  <c r="I1477" i="1"/>
  <c r="I1464" i="1"/>
  <c r="H212" i="1"/>
  <c r="G212" i="1"/>
  <c r="I1478" i="1"/>
  <c r="F213" i="9"/>
  <c r="E165" i="9"/>
  <c r="B165" i="9" s="1"/>
  <c r="F35" i="6"/>
  <c r="H25" i="3"/>
  <c r="C1329" i="1"/>
  <c r="E350" i="4"/>
  <c r="E407" i="4" s="1"/>
  <c r="D402" i="1" s="1"/>
  <c r="D358" i="1"/>
  <c r="I1446" i="1"/>
  <c r="H165" i="1"/>
  <c r="G165" i="1"/>
  <c r="I22" i="3"/>
  <c r="D1153" i="1"/>
  <c r="F50" i="4"/>
  <c r="C46" i="1"/>
  <c r="H1470" i="1"/>
  <c r="G1470" i="1"/>
  <c r="G283" i="1"/>
  <c r="H283" i="1"/>
  <c r="H78" i="1"/>
  <c r="G78" i="1"/>
  <c r="F146" i="5"/>
  <c r="G3" i="1"/>
  <c r="H3" i="1"/>
  <c r="D68" i="5"/>
  <c r="C1047" i="1"/>
  <c r="F69" i="5"/>
  <c r="F238" i="5"/>
  <c r="C1215" i="1"/>
  <c r="D237" i="5"/>
  <c r="G311" i="9"/>
  <c r="E311" i="9" s="1"/>
  <c r="B311" i="9" s="1"/>
  <c r="F206" i="5"/>
  <c r="C1183" i="1"/>
  <c r="F515" i="4"/>
  <c r="C509" i="1"/>
  <c r="I1442" i="1"/>
  <c r="C211" i="1"/>
  <c r="F215" i="4"/>
  <c r="C1469" i="1"/>
  <c r="H31" i="3"/>
  <c r="H21" i="9"/>
  <c r="G21" i="9"/>
  <c r="D151" i="4"/>
  <c r="F152" i="4"/>
  <c r="C148" i="1"/>
  <c r="H1124" i="1"/>
  <c r="G1124" i="1"/>
  <c r="F245" i="5"/>
  <c r="C1222" i="1"/>
  <c r="F363" i="4"/>
  <c r="C358" i="1"/>
  <c r="C1423" i="1"/>
  <c r="F129" i="6"/>
  <c r="G1453" i="1"/>
  <c r="H1453" i="1"/>
  <c r="E68" i="5"/>
  <c r="E6" i="5" s="1"/>
  <c r="G1065" i="1"/>
  <c r="H1065" i="1"/>
  <c r="D6" i="4"/>
  <c r="F484" i="4"/>
  <c r="C478" i="1"/>
  <c r="H1438" i="1"/>
  <c r="G1438" i="1"/>
  <c r="I20" i="3"/>
  <c r="H638" i="1"/>
  <c r="G638" i="1"/>
  <c r="C1524" i="1"/>
  <c r="D43" i="8"/>
  <c r="K1451" i="9" s="1"/>
  <c r="F459" i="4"/>
  <c r="C453" i="1"/>
  <c r="F593" i="4"/>
  <c r="C587" i="1"/>
  <c r="F351" i="4"/>
  <c r="D350" i="4"/>
  <c r="C346" i="1"/>
  <c r="H1235" i="1"/>
  <c r="G1235" i="1"/>
  <c r="F12" i="5"/>
  <c r="C990" i="1"/>
  <c r="H1576" i="1"/>
  <c r="G1576" i="1"/>
  <c r="I1474" i="1"/>
  <c r="E420" i="4"/>
  <c r="F472" i="4"/>
  <c r="C466" i="1"/>
  <c r="D293" i="1"/>
  <c r="D522" i="1"/>
  <c r="G308" i="9"/>
  <c r="E308" i="9" s="1"/>
  <c r="B308" i="9" s="1"/>
  <c r="F177" i="5"/>
  <c r="C1154" i="1"/>
  <c r="D176" i="5"/>
  <c r="I29" i="3"/>
  <c r="D1436" i="1"/>
  <c r="H1436" i="1" s="1"/>
  <c r="G310" i="9"/>
  <c r="E310" i="9" s="1"/>
  <c r="B310" i="9" s="1"/>
  <c r="F190" i="5"/>
  <c r="C1167" i="1"/>
  <c r="I28" i="3"/>
  <c r="D1435" i="1"/>
  <c r="F580" i="4"/>
  <c r="C574" i="1"/>
  <c r="F643" i="4"/>
  <c r="C637" i="1"/>
  <c r="H1030" i="1"/>
  <c r="G1030" i="1"/>
  <c r="C159" i="1"/>
  <c r="F163" i="4"/>
  <c r="H1437" i="1" l="1"/>
  <c r="E315" i="9"/>
  <c r="I10" i="3" s="1"/>
  <c r="G1436" i="1"/>
  <c r="I23" i="3"/>
  <c r="D1214" i="1"/>
  <c r="D985" i="1"/>
  <c r="E289" i="4"/>
  <c r="E290" i="4" s="1"/>
  <c r="D286" i="1" s="1"/>
  <c r="D147" i="1"/>
  <c r="E21" i="9"/>
  <c r="B21" i="9" s="1"/>
  <c r="D2" i="1"/>
  <c r="I16" i="3"/>
  <c r="E412" i="4"/>
  <c r="D407" i="1" s="1"/>
  <c r="H587" i="1"/>
  <c r="G587" i="1"/>
  <c r="B213" i="9"/>
  <c r="G453" i="1"/>
  <c r="H453" i="1"/>
  <c r="H278" i="9"/>
  <c r="D984" i="1"/>
  <c r="I21" i="3"/>
  <c r="D1046" i="1"/>
  <c r="G314" i="9"/>
  <c r="E314" i="9" s="1"/>
  <c r="B314" i="9" s="1"/>
  <c r="G523" i="1"/>
  <c r="H523" i="1"/>
  <c r="H1435" i="1"/>
  <c r="G1435" i="1"/>
  <c r="H159" i="1"/>
  <c r="G159" i="1"/>
  <c r="G1047" i="1"/>
  <c r="H1047" i="1"/>
  <c r="F68" i="5"/>
  <c r="H21" i="3"/>
  <c r="C1046" i="1"/>
  <c r="H1469" i="1"/>
  <c r="G1469" i="1"/>
  <c r="G46" i="1"/>
  <c r="H46" i="1"/>
  <c r="H466" i="1"/>
  <c r="G466" i="1"/>
  <c r="H1222" i="1"/>
  <c r="G1222" i="1"/>
  <c r="E317" i="9"/>
  <c r="B318" i="9"/>
  <c r="H637" i="1"/>
  <c r="G637" i="1"/>
  <c r="E635" i="4"/>
  <c r="D629" i="1" s="1"/>
  <c r="D414" i="1"/>
  <c r="E408" i="4"/>
  <c r="D403" i="1" s="1"/>
  <c r="D345" i="1"/>
  <c r="H619" i="1"/>
  <c r="G619" i="1"/>
  <c r="H220" i="1"/>
  <c r="G220" i="1"/>
  <c r="D636" i="4"/>
  <c r="F528" i="4"/>
  <c r="C522" i="1"/>
  <c r="G1167" i="1"/>
  <c r="H1167" i="1"/>
  <c r="H1183" i="1"/>
  <c r="G1183" i="1"/>
  <c r="H1408" i="1"/>
  <c r="G1408" i="1"/>
  <c r="E636" i="4"/>
  <c r="D630" i="1" s="1"/>
  <c r="C1518" i="1"/>
  <c r="I35" i="3"/>
  <c r="G313" i="9"/>
  <c r="E313" i="9" s="1"/>
  <c r="F237" i="5"/>
  <c r="H23" i="3"/>
  <c r="C1214" i="1"/>
  <c r="H574" i="1"/>
  <c r="G574" i="1"/>
  <c r="H346" i="1"/>
  <c r="G346" i="1"/>
  <c r="H1524" i="1"/>
  <c r="G1524" i="1"/>
  <c r="H478" i="1"/>
  <c r="G478" i="1"/>
  <c r="H148" i="1"/>
  <c r="G148" i="1"/>
  <c r="G211" i="1"/>
  <c r="H211" i="1"/>
  <c r="G1215" i="1"/>
  <c r="H1215" i="1"/>
  <c r="H1329" i="1"/>
  <c r="G1329" i="1"/>
  <c r="H9" i="3"/>
  <c r="H293" i="1"/>
  <c r="G293" i="1"/>
  <c r="H1096" i="1"/>
  <c r="G1096" i="1"/>
  <c r="H985" i="1"/>
  <c r="G985" i="1"/>
  <c r="H1423" i="1"/>
  <c r="G1423" i="1"/>
  <c r="H414" i="1"/>
  <c r="G414" i="1"/>
  <c r="D408" i="4"/>
  <c r="F350" i="4"/>
  <c r="C345" i="1"/>
  <c r="H1154" i="1"/>
  <c r="G1154" i="1"/>
  <c r="H990" i="1"/>
  <c r="G990" i="1"/>
  <c r="F6" i="4"/>
  <c r="H16" i="3"/>
  <c r="D412" i="4"/>
  <c r="C2" i="1"/>
  <c r="G358" i="1"/>
  <c r="H358" i="1"/>
  <c r="D289" i="4"/>
  <c r="F151" i="4"/>
  <c r="H17" i="3"/>
  <c r="C147" i="1"/>
  <c r="H509" i="1"/>
  <c r="G509" i="1"/>
  <c r="D407" i="4"/>
  <c r="H561" i="1"/>
  <c r="G561" i="1"/>
  <c r="D635" i="4"/>
  <c r="F176" i="5"/>
  <c r="H22" i="3"/>
  <c r="C1153" i="1"/>
  <c r="D175" i="5"/>
  <c r="H1517" i="1"/>
  <c r="G1517" i="1"/>
  <c r="H11" i="3"/>
  <c r="D6" i="5"/>
  <c r="D285" i="1" l="1"/>
  <c r="E291" i="4"/>
  <c r="D287" i="1" s="1"/>
  <c r="E413" i="4"/>
  <c r="E640" i="4" s="1"/>
  <c r="E639" i="4"/>
  <c r="G285" i="9"/>
  <c r="E285" i="9" s="1"/>
  <c r="B285" i="9" s="1"/>
  <c r="G278" i="9"/>
  <c r="E278" i="9" s="1"/>
  <c r="F6" i="5"/>
  <c r="C984" i="1"/>
  <c r="F408" i="4"/>
  <c r="C403" i="1"/>
  <c r="H1046" i="1"/>
  <c r="G1046" i="1"/>
  <c r="D413" i="4"/>
  <c r="D414" i="4" s="1"/>
  <c r="F289" i="4"/>
  <c r="C285" i="1"/>
  <c r="D291" i="4"/>
  <c r="G147" i="1"/>
  <c r="H147" i="1"/>
  <c r="D639" i="4"/>
  <c r="F412" i="4"/>
  <c r="C407" i="1"/>
  <c r="H345" i="1"/>
  <c r="G345" i="1"/>
  <c r="E312" i="9"/>
  <c r="I11" i="3" s="1"/>
  <c r="B313" i="9"/>
  <c r="F635" i="4"/>
  <c r="C629" i="1"/>
  <c r="H1518" i="1"/>
  <c r="G1518" i="1"/>
  <c r="H522" i="1"/>
  <c r="G522" i="1"/>
  <c r="D633" i="1"/>
  <c r="I9" i="3"/>
  <c r="K3" i="9"/>
  <c r="F175" i="5"/>
  <c r="C1152" i="1"/>
  <c r="D290" i="4"/>
  <c r="H1214" i="1"/>
  <c r="G1214" i="1"/>
  <c r="N3" i="9"/>
  <c r="F407" i="4"/>
  <c r="C402" i="1"/>
  <c r="G1153" i="1"/>
  <c r="H1153" i="1"/>
  <c r="H2" i="1"/>
  <c r="G2" i="1"/>
  <c r="F636" i="4"/>
  <c r="C630" i="1"/>
  <c r="E414" i="4" l="1"/>
  <c r="D409" i="1" s="1"/>
  <c r="D408" i="1"/>
  <c r="E415" i="4"/>
  <c r="D410" i="1" s="1"/>
  <c r="C409" i="1"/>
  <c r="G629" i="1"/>
  <c r="H629" i="1"/>
  <c r="E642" i="4"/>
  <c r="D634" i="1"/>
  <c r="C633" i="1"/>
  <c r="F639" i="4"/>
  <c r="H403" i="1"/>
  <c r="G403" i="1"/>
  <c r="H285" i="1"/>
  <c r="G285" i="1"/>
  <c r="F413" i="4"/>
  <c r="D415" i="4"/>
  <c r="D640" i="4"/>
  <c r="C408" i="1"/>
  <c r="F290" i="4"/>
  <c r="C286" i="1"/>
  <c r="G402" i="1"/>
  <c r="H402" i="1"/>
  <c r="H1152" i="1"/>
  <c r="G1152" i="1"/>
  <c r="E641" i="4"/>
  <c r="H630" i="1"/>
  <c r="G630" i="1"/>
  <c r="F291" i="4"/>
  <c r="C287" i="1"/>
  <c r="H8" i="3"/>
  <c r="H984" i="1"/>
  <c r="G984" i="1"/>
  <c r="H407" i="1"/>
  <c r="G407" i="1"/>
  <c r="E277" i="9"/>
  <c r="B278" i="9"/>
  <c r="F414" i="4" l="1"/>
  <c r="E646" i="4"/>
  <c r="D636" i="1"/>
  <c r="G408" i="1"/>
  <c r="H408" i="1"/>
  <c r="F640" i="4"/>
  <c r="D642" i="4"/>
  <c r="C634" i="1"/>
  <c r="G633" i="1"/>
  <c r="H633" i="1"/>
  <c r="M3" i="9"/>
  <c r="I8" i="3"/>
  <c r="E645" i="4"/>
  <c r="D635" i="1"/>
  <c r="F415" i="4"/>
  <c r="C410" i="1"/>
  <c r="D641" i="4"/>
  <c r="G286" i="1"/>
  <c r="H286" i="1"/>
  <c r="G287" i="1"/>
  <c r="H287" i="1"/>
  <c r="H409" i="1"/>
  <c r="G409" i="1"/>
  <c r="I19" i="3" l="1"/>
  <c r="D640" i="1"/>
  <c r="F641" i="4"/>
  <c r="C635" i="1"/>
  <c r="D645" i="4"/>
  <c r="G276" i="9"/>
  <c r="E276" i="9" s="1"/>
  <c r="B276" i="9" s="1"/>
  <c r="H410" i="1"/>
  <c r="G410" i="1"/>
  <c r="H634" i="1"/>
  <c r="G634" i="1"/>
  <c r="D646" i="4"/>
  <c r="F642" i="4"/>
  <c r="C636" i="1"/>
  <c r="I18" i="3"/>
  <c r="D639" i="1"/>
  <c r="H636" i="1" l="1"/>
  <c r="G636" i="1"/>
  <c r="F645" i="4"/>
  <c r="H18" i="3"/>
  <c r="C639" i="1"/>
  <c r="H635" i="1"/>
  <c r="G635" i="1"/>
  <c r="H7" i="3"/>
  <c r="F646" i="4"/>
  <c r="H19" i="3"/>
  <c r="C640" i="1"/>
  <c r="J3" i="9" l="1"/>
  <c r="G639" i="1"/>
  <c r="H639" i="1"/>
  <c r="H640" i="1"/>
  <c r="G640" i="1"/>
  <c r="G274" i="9" l="1"/>
  <c r="M272" i="9"/>
  <c r="L272" i="9"/>
  <c r="H274" i="9"/>
  <c r="H18" i="9"/>
  <c r="G18" i="9"/>
  <c r="J8" i="9"/>
  <c r="G17" i="9"/>
  <c r="J12" i="9"/>
  <c r="K9" i="9"/>
  <c r="K10" i="9"/>
  <c r="I9" i="9"/>
  <c r="J5" i="9"/>
  <c r="J7" i="9"/>
  <c r="M15" i="9"/>
  <c r="L16" i="9"/>
  <c r="M16" i="9"/>
  <c r="H16" i="9"/>
  <c r="I12" i="9"/>
  <c r="K7" i="9"/>
  <c r="L15" i="9"/>
  <c r="I13" i="9"/>
  <c r="I17" i="9"/>
  <c r="J6" i="9"/>
  <c r="K8" i="9"/>
  <c r="I7" i="9"/>
  <c r="J11" i="9"/>
  <c r="J10" i="9"/>
  <c r="I5" i="9"/>
  <c r="H15" i="9"/>
  <c r="G16" i="9"/>
  <c r="I8" i="9"/>
  <c r="I6" i="9"/>
  <c r="I11" i="9"/>
  <c r="J13" i="9"/>
  <c r="K13" i="9"/>
  <c r="J9" i="9"/>
  <c r="K12" i="9"/>
  <c r="J17" i="9"/>
  <c r="H17" i="9"/>
  <c r="K6" i="9"/>
  <c r="K11" i="9"/>
  <c r="K5" i="9"/>
  <c r="G15" i="9"/>
  <c r="E10" i="9" l="1"/>
  <c r="B10" i="9" s="1"/>
  <c r="E15" i="9"/>
  <c r="F272" i="9"/>
  <c r="B272" i="9" s="1"/>
  <c r="F15" i="9"/>
  <c r="E9" i="9"/>
  <c r="B9" i="9" s="1"/>
  <c r="E12" i="9"/>
  <c r="B12" i="9" s="1"/>
  <c r="E18" i="9"/>
  <c r="B18" i="9" s="1"/>
  <c r="E274" i="9"/>
  <c r="E20" i="9" s="1"/>
  <c r="I7" i="3" s="1"/>
  <c r="E6" i="9"/>
  <c r="B6" i="9" s="1"/>
  <c r="F16" i="9"/>
  <c r="E16" i="9"/>
  <c r="E11" i="9"/>
  <c r="B11" i="9" s="1"/>
  <c r="E8" i="9"/>
  <c r="B8" i="9" s="1"/>
  <c r="E17" i="9"/>
  <c r="B17" i="9" s="1"/>
  <c r="E13" i="9"/>
  <c r="B13" i="9" s="1"/>
  <c r="E7" i="9"/>
  <c r="B7" i="9" s="1"/>
  <c r="E5" i="9"/>
  <c r="F20" i="9" l="1"/>
  <c r="B15" i="9"/>
  <c r="B274" i="9"/>
  <c r="F14" i="9"/>
  <c r="E14" i="9"/>
  <c r="B5" i="9"/>
  <c r="E4"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<sst xmlns="http://schemas.openxmlformats.org/spreadsheetml/2006/main" count="4374" uniqueCount="3426">
  <si>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</si>
  <si>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</si>
  <si>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</si>
  <si>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</si>
  <si>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</si>
  <si>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</si>
  <si>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</si>
  <si>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</si>
  <si>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</si>
  <si>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</si>
  <si>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</si>
  <si>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</si>
  <si>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</si>
  <si>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</si>
  <si>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</si>
  <si>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</si>
  <si>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</si>
  <si>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</si>
  <si>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</si>
  <si>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</si>
  <si>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</si>
  <si>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</si>
  <si>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</si>
  <si>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</si>
  <si>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</si>
  <si>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</si>
  <si>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</si>
  <si>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</si>
  <si>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</si>
  <si>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</si>
  <si>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</si>
  <si>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EKONOMSKI INSTITUT, ZAGREB</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</si>
  <si>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</si>
  <si>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</si>
  <si>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</si>
  <si>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</si>
  <si>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</si>
  <si>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</si>
  <si>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</si>
  <si>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</si>
  <si>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</si>
  <si>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</si>
  <si>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</si>
  <si>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</si>
  <si>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</si>
  <si>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</si>
  <si>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</si>
  <si>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</si>
  <si>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</si>
  <si>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2918 - EKONOMSKI INSTITUT,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</si>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</sst>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2286745.29</v>
      </c>
      <c r="D2" s="6">
        <f>'PR-RAS'!E6</f>
        <v>2849031.44</v>
      </c>
      <c r="E2" s="6">
        <v>0</v>
      </c>
      <c r="F2" s="6">
        <v>0</v>
      </c>
      <c r="G2" s="7">
        <f t="shared" ref="G2:G264" si="0">(B2/1000)*(C2*1+D2*2)</f>
        <v>7984.8081700000002</v>
      </c>
      <c r="H2" s="7">
        <f t="shared" ref="H2:H264" si="1">ABS(C2-ROUND(C2,0))+ABS(D2-ROUND(D2,0))</f>
        <v>0.72999999998137355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200432.25</v>
      </c>
      <c r="D46" s="1">
        <f>'PR-RAS'!E50</f>
        <v>186771.83</v>
      </c>
      <c r="E46" s="1">
        <v>0</v>
      </c>
      <c r="F46" s="1">
        <v>0</v>
      </c>
      <c r="G46" s="2">
        <f t="shared" si="0"/>
        <v>25828.915949999995</v>
      </c>
      <c r="H46" s="2">
        <f t="shared" si="1"/>
        <v>0.42000000001280569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191427.45</v>
      </c>
      <c r="D50" s="1">
        <f>'PR-RAS'!E54</f>
        <v>184076.83</v>
      </c>
      <c r="E50" s="1">
        <v>0</v>
      </c>
      <c r="F50" s="1">
        <v>0</v>
      </c>
      <c r="G50" s="2">
        <f t="shared" si="0"/>
        <v>27419.474389999999</v>
      </c>
      <c r="H50" s="2">
        <f t="shared" si="1"/>
        <v>0.62000000002444722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191427.45</v>
      </c>
      <c r="D53" s="1">
        <f>'PR-RAS'!E57</f>
        <v>184076.83</v>
      </c>
      <c r="E53" s="1">
        <v>0</v>
      </c>
      <c r="F53" s="1">
        <v>0</v>
      </c>
      <c r="G53" s="2">
        <f t="shared" si="0"/>
        <v>29098.217719999997</v>
      </c>
      <c r="H53" s="2">
        <f t="shared" si="1"/>
        <v>0.62000000002444722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9004.7999999999993</v>
      </c>
      <c r="D73" s="1">
        <f>'PR-RAS'!E77</f>
        <v>2695</v>
      </c>
      <c r="E73" s="1">
        <v>0</v>
      </c>
      <c r="F73" s="1">
        <v>0</v>
      </c>
      <c r="G73" s="2">
        <f t="shared" si="0"/>
        <v>1036.4255999999998</v>
      </c>
      <c r="H73" s="2">
        <f t="shared" si="1"/>
        <v>0.2000000000007276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9004.7999999999993</v>
      </c>
      <c r="D74" s="1">
        <f>'PR-RAS'!E78</f>
        <v>2695</v>
      </c>
      <c r="E74" s="1">
        <v>0</v>
      </c>
      <c r="F74" s="1">
        <v>0</v>
      </c>
      <c r="G74" s="2">
        <f t="shared" si="0"/>
        <v>1050.8203999999998</v>
      </c>
      <c r="H74" s="2">
        <f t="shared" si="1"/>
        <v>0.2000000000007276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136289.56</v>
      </c>
      <c r="D78" s="1">
        <f>'PR-RAS'!E82</f>
        <v>114912.56999999999</v>
      </c>
      <c r="E78" s="1">
        <v>0</v>
      </c>
      <c r="F78" s="1">
        <v>0</v>
      </c>
      <c r="G78" s="2">
        <f t="shared" si="0"/>
        <v>28190.831899999997</v>
      </c>
      <c r="H78" s="2">
        <f t="shared" si="1"/>
        <v>0.8700000000098953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125396.66</v>
      </c>
      <c r="D79" s="1">
        <f>'PR-RAS'!E83</f>
        <v>103880.31</v>
      </c>
      <c r="E79" s="1">
        <v>0</v>
      </c>
      <c r="F79" s="1">
        <v>0</v>
      </c>
      <c r="G79" s="2">
        <f t="shared" si="0"/>
        <v>25986.26784</v>
      </c>
      <c r="H79" s="2">
        <f t="shared" si="1"/>
        <v>0.64999999999417923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3.9</v>
      </c>
      <c r="D81" s="1">
        <f>'PR-RAS'!E85</f>
        <v>7.17</v>
      </c>
      <c r="E81" s="1">
        <v>0</v>
      </c>
      <c r="F81" s="1">
        <v>0</v>
      </c>
      <c r="G81" s="2">
        <f t="shared" si="0"/>
        <v>1.4591999999999998</v>
      </c>
      <c r="H81" s="2">
        <f t="shared" si="1"/>
        <v>0.27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3.21</v>
      </c>
      <c r="D83" s="1">
        <f>'PR-RAS'!E87</f>
        <v>0.14000000000000001</v>
      </c>
      <c r="E83" s="1">
        <v>0</v>
      </c>
      <c r="F83" s="1">
        <v>0</v>
      </c>
      <c r="G83" s="2">
        <f t="shared" si="0"/>
        <v>0.28618000000000005</v>
      </c>
      <c r="H83" s="2">
        <f t="shared" si="1"/>
        <v>0.35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125389.55</v>
      </c>
      <c r="D84" s="1">
        <f>'PR-RAS'!E88</f>
        <v>103873</v>
      </c>
      <c r="E84" s="1">
        <v>0</v>
      </c>
      <c r="F84" s="1">
        <v>0</v>
      </c>
      <c r="G84" s="2">
        <f t="shared" si="0"/>
        <v>27650.250650000002</v>
      </c>
      <c r="H84" s="2">
        <f t="shared" si="1"/>
        <v>0.44999999999708962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10892.9</v>
      </c>
      <c r="D87" s="1">
        <f>'PR-RAS'!E91</f>
        <v>11032.26</v>
      </c>
      <c r="E87" s="1">
        <v>0</v>
      </c>
      <c r="F87" s="1">
        <v>0</v>
      </c>
      <c r="G87" s="2">
        <f t="shared" si="0"/>
        <v>2834.3381199999994</v>
      </c>
      <c r="H87" s="2">
        <f t="shared" si="1"/>
        <v>0.36000000000058208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10892.9</v>
      </c>
      <c r="D89" s="1">
        <f>'PR-RAS'!E93</f>
        <v>11032.26</v>
      </c>
      <c r="E89" s="1">
        <v>0</v>
      </c>
      <c r="F89" s="1">
        <v>0</v>
      </c>
      <c r="G89" s="2">
        <f t="shared" si="0"/>
        <v>2900.2529599999998</v>
      </c>
      <c r="H89" s="2">
        <f t="shared" si="1"/>
        <v>0.36000000000058208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204876.6</v>
      </c>
      <c r="D120" s="1">
        <f>'PR-RAS'!E124</f>
        <v>457532</v>
      </c>
      <c r="E120" s="1">
        <v>0</v>
      </c>
      <c r="F120" s="1">
        <v>0</v>
      </c>
      <c r="G120" s="2">
        <f t="shared" si="0"/>
        <v>133272.9314</v>
      </c>
      <c r="H120" s="2">
        <f t="shared" si="1"/>
        <v>0.39999999999417923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201102.06</v>
      </c>
      <c r="D121" s="1">
        <f>'PR-RAS'!E125</f>
        <v>457532</v>
      </c>
      <c r="E121" s="1">
        <v>0</v>
      </c>
      <c r="F121" s="1">
        <v>0</v>
      </c>
      <c r="G121" s="2">
        <f t="shared" si="0"/>
        <v>133939.92720000001</v>
      </c>
      <c r="H121" s="2">
        <f t="shared" si="1"/>
        <v>5.9999999997671694E-2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201102.06</v>
      </c>
      <c r="D123" s="1">
        <f>'PR-RAS'!E127</f>
        <v>457532</v>
      </c>
      <c r="E123" s="1">
        <v>0</v>
      </c>
      <c r="F123" s="1">
        <v>0</v>
      </c>
      <c r="G123" s="2">
        <f t="shared" si="0"/>
        <v>136172.25932000001</v>
      </c>
      <c r="H123" s="2">
        <f t="shared" si="1"/>
        <v>5.9999999997671694E-2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3774.54</v>
      </c>
      <c r="D124" s="1">
        <f>'PR-RAS'!E128</f>
        <v>0</v>
      </c>
      <c r="E124" s="1">
        <v>0</v>
      </c>
      <c r="F124" s="1">
        <v>0</v>
      </c>
      <c r="G124" s="2">
        <f t="shared" si="0"/>
        <v>464.26841999999999</v>
      </c>
      <c r="H124" s="2">
        <f t="shared" si="1"/>
        <v>0.46000000000003638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3774.54</v>
      </c>
      <c r="D125" s="1">
        <f>'PR-RAS'!E129</f>
        <v>0</v>
      </c>
      <c r="E125" s="1">
        <v>0</v>
      </c>
      <c r="F125" s="1">
        <v>0</v>
      </c>
      <c r="G125" s="2">
        <f t="shared" si="0"/>
        <v>468.04295999999999</v>
      </c>
      <c r="H125" s="2">
        <f t="shared" si="1"/>
        <v>0.46000000000003638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1745146.8799999999</v>
      </c>
      <c r="D129" s="1">
        <f>'PR-RAS'!E133</f>
        <v>2089815.04</v>
      </c>
      <c r="E129" s="1">
        <v>0</v>
      </c>
      <c r="F129" s="1">
        <v>0</v>
      </c>
      <c r="G129" s="2">
        <f t="shared" si="0"/>
        <v>758371.45088000002</v>
      </c>
      <c r="H129" s="2">
        <f t="shared" si="1"/>
        <v>0.16000000014901161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1745146.8799999999</v>
      </c>
      <c r="D130" s="1">
        <f>'PR-RAS'!E134</f>
        <v>2089815.04</v>
      </c>
      <c r="E130" s="1">
        <v>0</v>
      </c>
      <c r="F130" s="1">
        <v>0</v>
      </c>
      <c r="G130" s="2">
        <f t="shared" si="0"/>
        <v>764296.22784000007</v>
      </c>
      <c r="H130" s="2">
        <f t="shared" si="1"/>
        <v>0.16000000014901161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1745146.8799999999</v>
      </c>
      <c r="D131" s="1">
        <f>'PR-RAS'!E135</f>
        <v>2089815.04</v>
      </c>
      <c r="E131" s="1">
        <v>0</v>
      </c>
      <c r="F131" s="1">
        <v>0</v>
      </c>
      <c r="G131" s="2">
        <f t="shared" si="0"/>
        <v>770221.0048</v>
      </c>
      <c r="H131" s="2">
        <f t="shared" si="1"/>
        <v>0.16000000014901161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2018770.48</v>
      </c>
      <c r="D147" s="1">
        <f>'PR-RAS'!E151</f>
        <v>2527386.3499999996</v>
      </c>
      <c r="E147" s="1">
        <v>0</v>
      </c>
      <c r="F147" s="1">
        <v>0</v>
      </c>
      <c r="G147" s="2">
        <f t="shared" si="0"/>
        <v>1032737.3042799999</v>
      </c>
      <c r="H147" s="2">
        <f t="shared" si="1"/>
        <v>0.82999999960884452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1685339.4100000001</v>
      </c>
      <c r="D148" s="1">
        <f>'PR-RAS'!E152</f>
        <v>2021251.31</v>
      </c>
      <c r="E148" s="1">
        <v>0</v>
      </c>
      <c r="F148" s="1">
        <v>0</v>
      </c>
      <c r="G148" s="2">
        <f t="shared" si="0"/>
        <v>841992.77841000003</v>
      </c>
      <c r="H148" s="2">
        <f t="shared" si="1"/>
        <v>0.72000000020489097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1401695.53</v>
      </c>
      <c r="D149" s="1">
        <f>'PR-RAS'!E153</f>
        <v>1679407.3800000001</v>
      </c>
      <c r="E149" s="1">
        <v>0</v>
      </c>
      <c r="F149" s="1">
        <v>0</v>
      </c>
      <c r="G149" s="2">
        <f t="shared" si="0"/>
        <v>704555.52292000002</v>
      </c>
      <c r="H149" s="2">
        <f t="shared" si="1"/>
        <v>0.85000000009313226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1398454.85</v>
      </c>
      <c r="D150" s="1">
        <f>'PR-RAS'!E154</f>
        <v>1676009.02</v>
      </c>
      <c r="E150" s="1">
        <v>0</v>
      </c>
      <c r="F150" s="1">
        <v>0</v>
      </c>
      <c r="G150" s="2">
        <f t="shared" si="0"/>
        <v>707820.46061000007</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1178.2</v>
      </c>
      <c r="D151" s="1">
        <f>'PR-RAS'!E155</f>
        <v>0</v>
      </c>
      <c r="E151" s="1">
        <v>0</v>
      </c>
      <c r="F151" s="1">
        <v>0</v>
      </c>
      <c r="G151" s="2">
        <f t="shared" si="0"/>
        <v>176.73</v>
      </c>
      <c r="H151" s="2">
        <f t="shared" si="1"/>
        <v>0.20000000000004547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2062.48</v>
      </c>
      <c r="D152" s="1">
        <f>'PR-RAS'!E156</f>
        <v>3398.36</v>
      </c>
      <c r="E152" s="1">
        <v>0</v>
      </c>
      <c r="F152" s="1">
        <v>0</v>
      </c>
      <c r="G152" s="2">
        <f t="shared" si="0"/>
        <v>1337.7392</v>
      </c>
      <c r="H152" s="2">
        <f t="shared" si="1"/>
        <v>0.84000000000014552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60453.279999999999</v>
      </c>
      <c r="D154" s="1">
        <f>'PR-RAS'!E158</f>
        <v>69476.34</v>
      </c>
      <c r="E154" s="1">
        <v>0</v>
      </c>
      <c r="F154" s="1">
        <v>0</v>
      </c>
      <c r="G154" s="2">
        <f t="shared" si="0"/>
        <v>30509.111879999997</v>
      </c>
      <c r="H154" s="2">
        <f t="shared" si="1"/>
        <v>0.61999999999534339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223190.6</v>
      </c>
      <c r="D155" s="1">
        <f>'PR-RAS'!E159</f>
        <v>272367.58999999997</v>
      </c>
      <c r="E155" s="1">
        <v>0</v>
      </c>
      <c r="F155" s="1">
        <v>0</v>
      </c>
      <c r="G155" s="2">
        <f t="shared" si="0"/>
        <v>118260.57011999999</v>
      </c>
      <c r="H155" s="2">
        <f t="shared" si="1"/>
        <v>0.81000000002677552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223141</v>
      </c>
      <c r="D157" s="1">
        <f>'PR-RAS'!E161</f>
        <v>272358.86</v>
      </c>
      <c r="E157" s="1">
        <v>0</v>
      </c>
      <c r="F157" s="1">
        <v>0</v>
      </c>
      <c r="G157" s="2">
        <f t="shared" si="0"/>
        <v>119785.96032</v>
      </c>
      <c r="H157" s="2">
        <f t="shared" si="1"/>
        <v>0.14000000001396984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49.6</v>
      </c>
      <c r="D158" s="1">
        <f>'PR-RAS'!E162</f>
        <v>8.73</v>
      </c>
      <c r="E158" s="1">
        <v>0</v>
      </c>
      <c r="F158" s="1">
        <v>0</v>
      </c>
      <c r="G158" s="2">
        <f t="shared" si="0"/>
        <v>10.528420000000001</v>
      </c>
      <c r="H158" s="2">
        <f t="shared" si="1"/>
        <v>0.66999999999999815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328790.71999999997</v>
      </c>
      <c r="D159" s="1">
        <f>'PR-RAS'!E163</f>
        <v>502836.65</v>
      </c>
      <c r="E159" s="1">
        <v>0</v>
      </c>
      <c r="F159" s="1">
        <v>0</v>
      </c>
      <c r="G159" s="2">
        <f t="shared" si="0"/>
        <v>210845.31516</v>
      </c>
      <c r="H159" s="2">
        <f t="shared" si="1"/>
        <v>0.63000000000465661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52067.05</v>
      </c>
      <c r="D160" s="1">
        <f>'PR-RAS'!E164</f>
        <v>64788.009999999995</v>
      </c>
      <c r="E160" s="1">
        <v>0</v>
      </c>
      <c r="F160" s="1">
        <v>0</v>
      </c>
      <c r="G160" s="2">
        <f t="shared" si="0"/>
        <v>28881.24813</v>
      </c>
      <c r="H160" s="2">
        <f t="shared" si="1"/>
        <v>5.9999999997671694E-2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25564.89</v>
      </c>
      <c r="D161" s="1">
        <f>'PR-RAS'!E165</f>
        <v>34510.14</v>
      </c>
      <c r="E161" s="1">
        <v>0</v>
      </c>
      <c r="F161" s="1">
        <v>0</v>
      </c>
      <c r="G161" s="2">
        <f t="shared" si="0"/>
        <v>15133.627200000001</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20204.990000000002</v>
      </c>
      <c r="D162" s="1">
        <f>'PR-RAS'!E166</f>
        <v>17394.599999999999</v>
      </c>
      <c r="E162" s="1">
        <v>0</v>
      </c>
      <c r="F162" s="1">
        <v>0</v>
      </c>
      <c r="G162" s="2">
        <f t="shared" si="0"/>
        <v>8854.06459</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6249.17</v>
      </c>
      <c r="D163" s="1">
        <f>'PR-RAS'!E167</f>
        <v>12879.27</v>
      </c>
      <c r="E163" s="1">
        <v>0</v>
      </c>
      <c r="F163" s="1">
        <v>0</v>
      </c>
      <c r="G163" s="2">
        <f t="shared" si="0"/>
        <v>5185.2490200000002</v>
      </c>
      <c r="H163" s="2">
        <f t="shared" si="1"/>
        <v>0.44000000000050932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48</v>
      </c>
      <c r="D164" s="1">
        <f>'PR-RAS'!E168</f>
        <v>4</v>
      </c>
      <c r="E164" s="1">
        <v>0</v>
      </c>
      <c r="F164" s="1">
        <v>0</v>
      </c>
      <c r="G164" s="2">
        <f t="shared" si="0"/>
        <v>9.1280000000000001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36549.26</v>
      </c>
      <c r="D165" s="1">
        <f>'PR-RAS'!E169</f>
        <v>30291.31</v>
      </c>
      <c r="E165" s="1">
        <v>0</v>
      </c>
      <c r="F165" s="1">
        <v>0</v>
      </c>
      <c r="G165" s="2">
        <f t="shared" si="0"/>
        <v>15929.628320000002</v>
      </c>
      <c r="H165" s="2">
        <f t="shared" si="1"/>
        <v>0.57000000000334694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17043.939999999999</v>
      </c>
      <c r="D166" s="1">
        <f>'PR-RAS'!E170</f>
        <v>13100.83</v>
      </c>
      <c r="E166" s="1">
        <v>0</v>
      </c>
      <c r="F166" s="1">
        <v>0</v>
      </c>
      <c r="G166" s="2">
        <f t="shared" si="0"/>
        <v>7135.5240000000003</v>
      </c>
      <c r="H166" s="2">
        <f t="shared" si="1"/>
        <v>0.23000000000138243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18583.27</v>
      </c>
      <c r="D168" s="1">
        <f>'PR-RAS'!E172</f>
        <v>16076.99</v>
      </c>
      <c r="E168" s="1">
        <v>0</v>
      </c>
      <c r="F168" s="1">
        <v>0</v>
      </c>
      <c r="G168" s="2">
        <f t="shared" si="0"/>
        <v>8473.12075</v>
      </c>
      <c r="H168" s="2">
        <f t="shared" si="1"/>
        <v>0.28000000000065484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291.07</v>
      </c>
      <c r="D169" s="1">
        <f>'PR-RAS'!E173</f>
        <v>275.91000000000003</v>
      </c>
      <c r="E169" s="1">
        <v>0</v>
      </c>
      <c r="F169" s="1">
        <v>0</v>
      </c>
      <c r="G169" s="2">
        <f t="shared" si="0"/>
        <v>141.60552000000001</v>
      </c>
      <c r="H169" s="2">
        <f t="shared" si="1"/>
        <v>0.15999999999996817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630.98</v>
      </c>
      <c r="D172" s="1">
        <f>'PR-RAS'!E176</f>
        <v>837.58</v>
      </c>
      <c r="E172" s="1">
        <v>0</v>
      </c>
      <c r="F172" s="1">
        <v>0</v>
      </c>
      <c r="G172" s="2">
        <f t="shared" si="0"/>
        <v>394.34994000000006</v>
      </c>
      <c r="H172" s="2">
        <f t="shared" si="1"/>
        <v>0.43999999999994088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206647.56</v>
      </c>
      <c r="D173" s="1">
        <f>'PR-RAS'!E177</f>
        <v>360807.56</v>
      </c>
      <c r="E173" s="1">
        <v>0</v>
      </c>
      <c r="F173" s="1">
        <v>0</v>
      </c>
      <c r="G173" s="2">
        <f t="shared" si="0"/>
        <v>159661.18095999997</v>
      </c>
      <c r="H173" s="2">
        <f t="shared" si="1"/>
        <v>0.88000000000465661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1791.36</v>
      </c>
      <c r="D174" s="1">
        <f>'PR-RAS'!E178</f>
        <v>1698.4</v>
      </c>
      <c r="E174" s="1">
        <v>0</v>
      </c>
      <c r="F174" s="1">
        <v>0</v>
      </c>
      <c r="G174" s="2">
        <f t="shared" si="0"/>
        <v>897.55167999999992</v>
      </c>
      <c r="H174" s="2">
        <f t="shared" si="1"/>
        <v>0.75999999999999091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6671.48</v>
      </c>
      <c r="D175" s="1">
        <f>'PR-RAS'!E179</f>
        <v>9370.92</v>
      </c>
      <c r="E175" s="1">
        <v>0</v>
      </c>
      <c r="F175" s="1">
        <v>0</v>
      </c>
      <c r="G175" s="2">
        <f t="shared" si="0"/>
        <v>4421.9176799999996</v>
      </c>
      <c r="H175" s="2">
        <f t="shared" si="1"/>
        <v>0.55999999999949068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1058.4000000000001</v>
      </c>
      <c r="D176" s="1">
        <f>'PR-RAS'!E180</f>
        <v>5448.06</v>
      </c>
      <c r="E176" s="1">
        <v>0</v>
      </c>
      <c r="F176" s="1">
        <v>0</v>
      </c>
      <c r="G176" s="2">
        <f t="shared" si="0"/>
        <v>2092.0410000000002</v>
      </c>
      <c r="H176" s="2">
        <f t="shared" si="1"/>
        <v>0.46000000000049113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4240.51</v>
      </c>
      <c r="D177" s="1">
        <f>'PR-RAS'!E181</f>
        <v>5143.16</v>
      </c>
      <c r="E177" s="1">
        <v>0</v>
      </c>
      <c r="F177" s="1">
        <v>0</v>
      </c>
      <c r="G177" s="2">
        <f t="shared" si="0"/>
        <v>2556.72208</v>
      </c>
      <c r="H177" s="2">
        <f t="shared" si="1"/>
        <v>0.6499999999996362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16659.330000000002</v>
      </c>
      <c r="D178" s="1">
        <f>'PR-RAS'!E182</f>
        <v>14935.66</v>
      </c>
      <c r="E178" s="1">
        <v>0</v>
      </c>
      <c r="F178" s="1">
        <v>0</v>
      </c>
      <c r="G178" s="2">
        <f t="shared" si="0"/>
        <v>8235.9250499999998</v>
      </c>
      <c r="H178" s="2">
        <f t="shared" si="1"/>
        <v>0.67000000000189175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2888.8</v>
      </c>
      <c r="D179" s="1">
        <f>'PR-RAS'!E183</f>
        <v>1796.5</v>
      </c>
      <c r="E179" s="1">
        <v>0</v>
      </c>
      <c r="F179" s="1">
        <v>0</v>
      </c>
      <c r="G179" s="2">
        <f t="shared" si="0"/>
        <v>1153.7603999999999</v>
      </c>
      <c r="H179" s="2">
        <f t="shared" si="1"/>
        <v>0.6999999999998181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142420.94</v>
      </c>
      <c r="D180" s="1">
        <f>'PR-RAS'!E184</f>
        <v>294343.98</v>
      </c>
      <c r="E180" s="1">
        <v>0</v>
      </c>
      <c r="F180" s="1">
        <v>0</v>
      </c>
      <c r="G180" s="2">
        <f t="shared" si="0"/>
        <v>130868.49309999998</v>
      </c>
      <c r="H180" s="2">
        <f t="shared" si="1"/>
        <v>8.0000000016298145E-2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21717.94</v>
      </c>
      <c r="D181" s="1">
        <f>'PR-RAS'!E185</f>
        <v>20412.63</v>
      </c>
      <c r="E181" s="1">
        <v>0</v>
      </c>
      <c r="F181" s="1">
        <v>0</v>
      </c>
      <c r="G181" s="2">
        <f t="shared" si="0"/>
        <v>11257.776</v>
      </c>
      <c r="H181" s="2">
        <f t="shared" si="1"/>
        <v>0.43000000000029104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9198.7999999999993</v>
      </c>
      <c r="D182" s="1">
        <f>'PR-RAS'!E186</f>
        <v>7658.25</v>
      </c>
      <c r="E182" s="1">
        <v>0</v>
      </c>
      <c r="F182" s="1">
        <v>0</v>
      </c>
      <c r="G182" s="2">
        <f t="shared" si="0"/>
        <v>4437.2692999999999</v>
      </c>
      <c r="H182" s="2">
        <f t="shared" si="1"/>
        <v>0.4500000000007276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2163.88</v>
      </c>
      <c r="D183" s="1">
        <f>'PR-RAS'!E187</f>
        <v>3480.69</v>
      </c>
      <c r="E183" s="1">
        <v>0</v>
      </c>
      <c r="F183" s="1">
        <v>0</v>
      </c>
      <c r="G183" s="2">
        <f t="shared" si="0"/>
        <v>1660.7973199999999</v>
      </c>
      <c r="H183" s="2">
        <f t="shared" si="1"/>
        <v>0.42999999999983629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31362.969999999994</v>
      </c>
      <c r="D184" s="1">
        <f>'PR-RAS'!E188</f>
        <v>43469.08</v>
      </c>
      <c r="E184" s="1">
        <v>0</v>
      </c>
      <c r="F184" s="1">
        <v>0</v>
      </c>
      <c r="G184" s="2">
        <f t="shared" si="0"/>
        <v>21649.106790000002</v>
      </c>
      <c r="H184" s="2">
        <f t="shared" si="1"/>
        <v>0.11000000000785803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12373.91</v>
      </c>
      <c r="D185" s="1">
        <f>'PR-RAS'!E189</f>
        <v>15404.61</v>
      </c>
      <c r="E185" s="1">
        <v>0</v>
      </c>
      <c r="F185" s="1">
        <v>0</v>
      </c>
      <c r="G185" s="2">
        <f t="shared" si="0"/>
        <v>7945.695920000001</v>
      </c>
      <c r="H185" s="2">
        <f t="shared" si="1"/>
        <v>0.47999999999956344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3709.48</v>
      </c>
      <c r="D186" s="1">
        <f>'PR-RAS'!E190</f>
        <v>3996.66</v>
      </c>
      <c r="E186" s="1">
        <v>0</v>
      </c>
      <c r="F186" s="1">
        <v>0</v>
      </c>
      <c r="G186" s="2">
        <f t="shared" si="0"/>
        <v>2165.018</v>
      </c>
      <c r="H186" s="2">
        <f t="shared" si="1"/>
        <v>0.82000000000016371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9572.31</v>
      </c>
      <c r="D187" s="1">
        <f>'PR-RAS'!E191</f>
        <v>20501.27</v>
      </c>
      <c r="E187" s="1">
        <v>0</v>
      </c>
      <c r="F187" s="1">
        <v>0</v>
      </c>
      <c r="G187" s="2">
        <f t="shared" si="0"/>
        <v>9406.9220999999998</v>
      </c>
      <c r="H187" s="2">
        <f t="shared" si="1"/>
        <v>0.57999999999992724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561.41999999999996</v>
      </c>
      <c r="D188" s="1">
        <f>'PR-RAS'!E192</f>
        <v>805.29</v>
      </c>
      <c r="E188" s="1">
        <v>0</v>
      </c>
      <c r="F188" s="1">
        <v>0</v>
      </c>
      <c r="G188" s="2">
        <f t="shared" si="0"/>
        <v>406.16399999999999</v>
      </c>
      <c r="H188" s="2">
        <f t="shared" si="1"/>
        <v>0.70999999999992269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280.77999999999997</v>
      </c>
      <c r="D189" s="1">
        <f>'PR-RAS'!E193</f>
        <v>868.78</v>
      </c>
      <c r="E189" s="1">
        <v>0</v>
      </c>
      <c r="F189" s="1">
        <v>0</v>
      </c>
      <c r="G189" s="2">
        <f t="shared" si="0"/>
        <v>379.44792000000001</v>
      </c>
      <c r="H189" s="2">
        <f t="shared" si="1"/>
        <v>0.44000000000005457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2098.96</v>
      </c>
      <c r="D190" s="1">
        <f>'PR-RAS'!E194</f>
        <v>543.12</v>
      </c>
      <c r="E190" s="1">
        <v>0</v>
      </c>
      <c r="F190" s="1">
        <v>0</v>
      </c>
      <c r="G190" s="2">
        <f t="shared" si="0"/>
        <v>602.00279999999998</v>
      </c>
      <c r="H190" s="2">
        <f t="shared" si="1"/>
        <v>0.15999999999996817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2766.11</v>
      </c>
      <c r="D191" s="1">
        <f>'PR-RAS'!E195</f>
        <v>1349.35</v>
      </c>
      <c r="E191" s="1">
        <v>0</v>
      </c>
      <c r="F191" s="1">
        <v>0</v>
      </c>
      <c r="G191" s="2">
        <f t="shared" si="0"/>
        <v>1038.3138999999999</v>
      </c>
      <c r="H191" s="2">
        <f t="shared" si="1"/>
        <v>0.46000000000003638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3379.9399999999996</v>
      </c>
      <c r="D192" s="1">
        <f>'PR-RAS'!E196</f>
        <v>2498.6099999999997</v>
      </c>
      <c r="E192" s="1">
        <v>0</v>
      </c>
      <c r="F192" s="1">
        <v>0</v>
      </c>
      <c r="G192" s="2">
        <f t="shared" si="0"/>
        <v>1600.03756</v>
      </c>
      <c r="H192" s="2">
        <f t="shared" si="1"/>
        <v>0.4500000000007276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874.08</v>
      </c>
      <c r="D198" s="1">
        <f>'PR-RAS'!E202</f>
        <v>696.76</v>
      </c>
      <c r="E198" s="1">
        <v>0</v>
      </c>
      <c r="F198" s="1">
        <v>0</v>
      </c>
      <c r="G198" s="2">
        <f t="shared" si="0"/>
        <v>446.71719999999999</v>
      </c>
      <c r="H198" s="2">
        <f t="shared" si="1"/>
        <v>0.32000000000005002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874.08</v>
      </c>
      <c r="D200" s="1">
        <f>'PR-RAS'!E204</f>
        <v>696.76</v>
      </c>
      <c r="E200" s="1">
        <v>0</v>
      </c>
      <c r="F200" s="1">
        <v>0</v>
      </c>
      <c r="G200" s="2">
        <f t="shared" si="0"/>
        <v>451.25240000000002</v>
      </c>
      <c r="H200" s="2">
        <f t="shared" si="1"/>
        <v>0.32000000000005002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2505.8599999999997</v>
      </c>
      <c r="D206" s="1">
        <f>'PR-RAS'!E210</f>
        <v>1801.85</v>
      </c>
      <c r="E206" s="1">
        <v>0</v>
      </c>
      <c r="F206" s="1">
        <v>0</v>
      </c>
      <c r="G206" s="2">
        <f t="shared" si="0"/>
        <v>1252.4597999999999</v>
      </c>
      <c r="H206" s="2">
        <f t="shared" si="1"/>
        <v>0.29000000000041837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1255.79</v>
      </c>
      <c r="D207" s="1">
        <f>'PR-RAS'!E211</f>
        <v>1173.1400000000001</v>
      </c>
      <c r="E207" s="1">
        <v>0</v>
      </c>
      <c r="F207" s="1">
        <v>0</v>
      </c>
      <c r="G207" s="2">
        <f t="shared" si="0"/>
        <v>742.02642000000003</v>
      </c>
      <c r="H207" s="2">
        <f t="shared" si="1"/>
        <v>0.35000000000013642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77.47</v>
      </c>
      <c r="D208" s="1">
        <f>'PR-RAS'!E212</f>
        <v>379.15</v>
      </c>
      <c r="E208" s="1">
        <v>0</v>
      </c>
      <c r="F208" s="1">
        <v>0</v>
      </c>
      <c r="G208" s="2">
        <f t="shared" si="0"/>
        <v>173.00439</v>
      </c>
      <c r="H208" s="2">
        <f t="shared" si="1"/>
        <v>0.61999999999997613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1172.5999999999999</v>
      </c>
      <c r="D209" s="1">
        <f>'PR-RAS'!E213</f>
        <v>249.56</v>
      </c>
      <c r="E209" s="1">
        <v>0</v>
      </c>
      <c r="F209" s="1">
        <v>0</v>
      </c>
      <c r="G209" s="2">
        <f t="shared" si="0"/>
        <v>347.71775999999994</v>
      </c>
      <c r="H209" s="2">
        <f t="shared" si="1"/>
        <v>0.84000000000008868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450.71</v>
      </c>
      <c r="D248" s="1">
        <f>'PR-RAS'!E252</f>
        <v>799.78</v>
      </c>
      <c r="E248" s="1">
        <v>0</v>
      </c>
      <c r="F248" s="1">
        <v>0</v>
      </c>
      <c r="G248" s="2">
        <f t="shared" si="0"/>
        <v>506.41669000000002</v>
      </c>
      <c r="H248" s="2">
        <f t="shared" si="1"/>
        <v>0.51000000000004775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450.71</v>
      </c>
      <c r="D255" s="1">
        <f>'PR-RAS'!E259</f>
        <v>799.78</v>
      </c>
      <c r="E255" s="1">
        <v>0</v>
      </c>
      <c r="F255" s="1">
        <v>0</v>
      </c>
      <c r="G255" s="2">
        <f t="shared" si="0"/>
        <v>520.76858000000004</v>
      </c>
      <c r="H255" s="2">
        <f t="shared" si="1"/>
        <v>0.51000000000004775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450.71</v>
      </c>
      <c r="D256" s="1">
        <f>'PR-RAS'!E260</f>
        <v>799.78</v>
      </c>
      <c r="E256" s="1">
        <v>0</v>
      </c>
      <c r="F256" s="1">
        <v>0</v>
      </c>
      <c r="G256" s="2">
        <f t="shared" si="0"/>
        <v>522.81885</v>
      </c>
      <c r="H256" s="2">
        <f t="shared" si="1"/>
        <v>0.51000000000004775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809.7</v>
      </c>
      <c r="D259" s="1">
        <f>'PR-RAS'!E263</f>
        <v>0</v>
      </c>
      <c r="E259" s="1">
        <v>0</v>
      </c>
      <c r="F259" s="1">
        <v>0</v>
      </c>
      <c r="G259" s="2">
        <f t="shared" si="0"/>
        <v>208.90260000000001</v>
      </c>
      <c r="H259" s="2">
        <f t="shared" si="1"/>
        <v>0.29999999999995453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809.7</v>
      </c>
      <c r="D260" s="1">
        <f>'PR-RAS'!E264</f>
        <v>0</v>
      </c>
      <c r="E260" s="1">
        <v>0</v>
      </c>
      <c r="F260" s="1">
        <v>0</v>
      </c>
      <c r="G260" s="2">
        <f t="shared" si="0"/>
        <v>209.71230000000003</v>
      </c>
      <c r="H260" s="2">
        <f t="shared" si="1"/>
        <v>0.29999999999995453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809.7</v>
      </c>
      <c r="D261" s="1">
        <f>'PR-RAS'!E265</f>
        <v>0</v>
      </c>
      <c r="E261" s="1">
        <v>0</v>
      </c>
      <c r="F261" s="1">
        <v>0</v>
      </c>
      <c r="G261" s="2">
        <f t="shared" si="0"/>
        <v>210.52200000000002</v>
      </c>
      <c r="H261" s="2">
        <f t="shared" si="1"/>
        <v>0.29999999999995453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2018770.48</v>
      </c>
      <c r="D285" s="1">
        <f>'PR-RAS'!E289</f>
        <v>2527386.3499999996</v>
      </c>
      <c r="E285" s="1">
        <v>0</v>
      </c>
      <c r="F285" s="1">
        <v>0</v>
      </c>
      <c r="G285" s="2">
        <f t="shared" si="8"/>
        <v>2008886.2631199998</v>
      </c>
      <c r="H285" s="2">
        <f t="shared" si="9"/>
        <v>0.82999999960884452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267974.81000000006</v>
      </c>
      <c r="D286" s="1">
        <f>'PR-RAS'!E290</f>
        <v>321645.09000000032</v>
      </c>
      <c r="E286" s="1">
        <v>0</v>
      </c>
      <c r="F286" s="1">
        <v>0</v>
      </c>
      <c r="G286" s="2">
        <f t="shared" si="8"/>
        <v>259710.52215000018</v>
      </c>
      <c r="H286" s="2">
        <f t="shared" si="9"/>
        <v>0.28000000026077032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389563.48</v>
      </c>
      <c r="D288" s="1">
        <f>'PR-RAS'!E292</f>
        <v>616081.07999999996</v>
      </c>
      <c r="E288" s="1">
        <v>0</v>
      </c>
      <c r="F288" s="1">
        <v>0</v>
      </c>
      <c r="G288" s="2">
        <f t="shared" si="8"/>
        <v>465435.25867999991</v>
      </c>
      <c r="H288" s="2">
        <f t="shared" si="9"/>
        <v>0.55999999993946403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2690.77</v>
      </c>
      <c r="D290" s="1">
        <f>'PR-RAS'!E294</f>
        <v>446.61</v>
      </c>
      <c r="E290" s="1">
        <v>0</v>
      </c>
      <c r="F290" s="1">
        <v>0</v>
      </c>
      <c r="G290" s="2">
        <f t="shared" si="8"/>
        <v>1035.7731099999999</v>
      </c>
      <c r="H290" s="2">
        <f t="shared" si="9"/>
        <v>0.62000000000000455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57.57</v>
      </c>
      <c r="D291" s="1">
        <f>'PR-RAS'!E295</f>
        <v>375.67</v>
      </c>
      <c r="E291" s="1">
        <v>0</v>
      </c>
      <c r="F291" s="1">
        <v>0</v>
      </c>
      <c r="G291" s="2">
        <f t="shared" si="8"/>
        <v>234.5839</v>
      </c>
      <c r="H291" s="2">
        <f t="shared" si="9"/>
        <v>0.7599999999999838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33101.129999999997</v>
      </c>
      <c r="D345" s="1">
        <f>'PR-RAS'!E350</f>
        <v>38517.26</v>
      </c>
      <c r="E345" s="1">
        <v>0</v>
      </c>
      <c r="F345" s="1">
        <v>0</v>
      </c>
      <c r="G345" s="2">
        <f t="shared" si="8"/>
        <v>37886.663599999993</v>
      </c>
      <c r="H345" s="2">
        <f t="shared" si="9"/>
        <v>0.38999999999941792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33101.129999999997</v>
      </c>
      <c r="D358" s="1">
        <f>'PR-RAS'!E363</f>
        <v>38069.26</v>
      </c>
      <c r="E358" s="1">
        <v>0</v>
      </c>
      <c r="F358" s="1">
        <v>0</v>
      </c>
      <c r="G358" s="2">
        <f t="shared" si="8"/>
        <v>38998.555049999995</v>
      </c>
      <c r="H358" s="2">
        <f t="shared" si="9"/>
        <v>0.38999999999941792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32934.74</v>
      </c>
      <c r="D364" s="1">
        <f>'PR-RAS'!E369</f>
        <v>34882.28</v>
      </c>
      <c r="E364" s="1">
        <v>0</v>
      </c>
      <c r="F364" s="1">
        <v>0</v>
      </c>
      <c r="G364" s="2">
        <f t="shared" si="8"/>
        <v>37279.845899999993</v>
      </c>
      <c r="H364" s="2">
        <f t="shared" si="9"/>
        <v>0.54000000000087311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28527.26</v>
      </c>
      <c r="D365" s="1">
        <f>'PR-RAS'!E370</f>
        <v>29703.360000000001</v>
      </c>
      <c r="E365" s="1">
        <v>0</v>
      </c>
      <c r="F365" s="1">
        <v>0</v>
      </c>
      <c r="G365" s="2">
        <f t="shared" si="8"/>
        <v>32007.968719999997</v>
      </c>
      <c r="H365" s="2">
        <f t="shared" si="9"/>
        <v>0.61999999999898137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4407.4799999999996</v>
      </c>
      <c r="D371" s="1">
        <f>'PR-RAS'!E376</f>
        <v>5178.92</v>
      </c>
      <c r="E371" s="1">
        <v>0</v>
      </c>
      <c r="F371" s="1">
        <v>0</v>
      </c>
      <c r="G371" s="2">
        <f t="shared" si="8"/>
        <v>5463.1683999999996</v>
      </c>
      <c r="H371" s="2">
        <f t="shared" si="9"/>
        <v>0.55999999999949068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166.39</v>
      </c>
      <c r="D378" s="1">
        <f>'PR-RAS'!E383</f>
        <v>714</v>
      </c>
      <c r="E378" s="1">
        <v>0</v>
      </c>
      <c r="F378" s="1">
        <v>0</v>
      </c>
      <c r="G378" s="2">
        <f t="shared" si="8"/>
        <v>601.08502999999996</v>
      </c>
      <c r="H378" s="2">
        <f t="shared" si="9"/>
        <v>0.38999999999998636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166.39</v>
      </c>
      <c r="D379" s="1">
        <f>'PR-RAS'!E384</f>
        <v>714</v>
      </c>
      <c r="E379" s="1">
        <v>0</v>
      </c>
      <c r="F379" s="1">
        <v>0</v>
      </c>
      <c r="G379" s="2">
        <f t="shared" si="8"/>
        <v>602.67941999999994</v>
      </c>
      <c r="H379" s="2">
        <f t="shared" si="9"/>
        <v>0.38999999999998636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2472.98</v>
      </c>
      <c r="E386" s="1">
        <v>0</v>
      </c>
      <c r="F386" s="1">
        <v>0</v>
      </c>
      <c r="G386" s="2">
        <f t="shared" si="8"/>
        <v>1904.1946</v>
      </c>
      <c r="H386" s="2">
        <f t="shared" si="9"/>
        <v>1.999999999998181E-2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2472.98</v>
      </c>
      <c r="E388" s="1">
        <v>0</v>
      </c>
      <c r="F388" s="1">
        <v>0</v>
      </c>
      <c r="G388" s="2">
        <f t="shared" si="8"/>
        <v>1914.0865200000001</v>
      </c>
      <c r="H388" s="2">
        <f t="shared" si="9"/>
        <v>1.999999999998181E-2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448</v>
      </c>
      <c r="E397" s="1">
        <v>0</v>
      </c>
      <c r="F397" s="1">
        <v>0</v>
      </c>
      <c r="G397" s="2">
        <f t="shared" si="8"/>
        <v>354.81600000000003</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448</v>
      </c>
      <c r="E399" s="1">
        <v>0</v>
      </c>
      <c r="F399" s="1">
        <v>0</v>
      </c>
      <c r="G399" s="2">
        <f t="shared" si="8"/>
        <v>356.608</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33101.129999999997</v>
      </c>
      <c r="D403" s="1">
        <f>'PR-RAS'!E408</f>
        <v>38517.26</v>
      </c>
      <c r="E403" s="1">
        <v>0</v>
      </c>
      <c r="F403" s="1">
        <v>0</v>
      </c>
      <c r="G403" s="2">
        <f t="shared" si="8"/>
        <v>44274.531300000002</v>
      </c>
      <c r="H403" s="2">
        <f t="shared" si="9"/>
        <v>0.38999999999941792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2286745.29</v>
      </c>
      <c r="D407" s="1">
        <f>'PR-RAS'!E412</f>
        <v>2849031.44</v>
      </c>
      <c r="E407" s="1">
        <v>0</v>
      </c>
      <c r="F407" s="1">
        <v>0</v>
      </c>
      <c r="G407" s="2">
        <f t="shared" si="8"/>
        <v>3241832.1170200002</v>
      </c>
      <c r="H407" s="2">
        <f t="shared" si="9"/>
        <v>0.72999999998137355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2051871.6099999999</v>
      </c>
      <c r="D408" s="1">
        <f>'PR-RAS'!E413</f>
        <v>2565903.6099999994</v>
      </c>
      <c r="E408" s="1">
        <v>0</v>
      </c>
      <c r="F408" s="1">
        <v>0</v>
      </c>
      <c r="G408" s="2">
        <f t="shared" si="8"/>
        <v>2923757.283809999</v>
      </c>
      <c r="H408" s="2">
        <f t="shared" si="9"/>
        <v>0.78000000072643161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234873.68000000017</v>
      </c>
      <c r="D409" s="1">
        <f>'PR-RAS'!E414</f>
        <v>283127.83000000054</v>
      </c>
      <c r="E409" s="1">
        <v>0</v>
      </c>
      <c r="F409" s="1">
        <v>0</v>
      </c>
      <c r="G409" s="2">
        <f t="shared" si="8"/>
        <v>326860.7707200005</v>
      </c>
      <c r="H409" s="2">
        <f t="shared" si="9"/>
        <v>0.48999999929219484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389563.48</v>
      </c>
      <c r="D411" s="1">
        <f>'PR-RAS'!E416</f>
        <v>616081.07999999996</v>
      </c>
      <c r="E411" s="1">
        <v>0</v>
      </c>
      <c r="F411" s="1">
        <v>0</v>
      </c>
      <c r="G411" s="2">
        <f t="shared" si="8"/>
        <v>664907.51239999989</v>
      </c>
      <c r="H411" s="2">
        <f t="shared" si="9"/>
        <v>0.55999999993946403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2690.77</v>
      </c>
      <c r="D413" s="1">
        <f>'PR-RAS'!E418</f>
        <v>446.61</v>
      </c>
      <c r="E413" s="1">
        <v>0</v>
      </c>
      <c r="F413" s="1">
        <v>0</v>
      </c>
      <c r="G413" s="2">
        <f t="shared" si="8"/>
        <v>1476.6038799999999</v>
      </c>
      <c r="H413" s="2">
        <f t="shared" si="9"/>
        <v>0.62000000000000455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5897.6</v>
      </c>
      <c r="D522" s="1">
        <f>'PR-RAS'!E528</f>
        <v>5897.6</v>
      </c>
      <c r="E522" s="1">
        <v>0</v>
      </c>
      <c r="F522" s="1">
        <v>0</v>
      </c>
      <c r="G522" s="2">
        <f t="shared" ref="G522:G809" si="10">(B522/1000)*(C522*1+D522*2)</f>
        <v>9217.9488000000019</v>
      </c>
      <c r="H522" s="2">
        <f t="shared" ref="H522:H809" si="11">ABS(C522-ROUND(C522,0))+ABS(D522-ROUND(D522,0))</f>
        <v>0.7999999999992724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5897.6</v>
      </c>
      <c r="D587" s="1">
        <f>'PR-RAS'!E593</f>
        <v>5897.6</v>
      </c>
      <c r="E587" s="1">
        <v>0</v>
      </c>
      <c r="F587" s="1">
        <v>0</v>
      </c>
      <c r="G587" s="2">
        <f t="shared" si="10"/>
        <v>10367.980800000001</v>
      </c>
      <c r="H587" s="2">
        <f t="shared" si="11"/>
        <v>0.7999999999992724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5897.6</v>
      </c>
      <c r="D593" s="1">
        <f>'PR-RAS'!E599</f>
        <v>5897.6</v>
      </c>
      <c r="E593" s="1">
        <v>0</v>
      </c>
      <c r="F593" s="1">
        <v>0</v>
      </c>
      <c r="G593" s="2">
        <f t="shared" si="10"/>
        <v>10474.137600000002</v>
      </c>
      <c r="H593" s="2">
        <f t="shared" si="11"/>
        <v>0.7999999999992724</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5897.6</v>
      </c>
      <c r="D594" s="1">
        <f>'PR-RAS'!E600</f>
        <v>5897.6</v>
      </c>
      <c r="E594" s="1">
        <v>0</v>
      </c>
      <c r="F594" s="1">
        <v>0</v>
      </c>
      <c r="G594" s="2">
        <f t="shared" si="10"/>
        <v>10491.830400000001</v>
      </c>
      <c r="H594" s="2">
        <f t="shared" si="11"/>
        <v>0.7999999999992724</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5897.6</v>
      </c>
      <c r="D630" s="1">
        <f>'PR-RAS'!E636</f>
        <v>5897.6</v>
      </c>
      <c r="E630" s="1">
        <v>0</v>
      </c>
      <c r="F630" s="1">
        <v>0</v>
      </c>
      <c r="G630" s="2">
        <f t="shared" si="10"/>
        <v>11128.771200000001</v>
      </c>
      <c r="H630" s="2">
        <f t="shared" si="11"/>
        <v>0.7999999999992724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2286745.29</v>
      </c>
      <c r="D633" s="1">
        <f>'PR-RAS'!E639</f>
        <v>2849031.44</v>
      </c>
      <c r="E633" s="1">
        <v>0</v>
      </c>
      <c r="F633" s="1">
        <v>0</v>
      </c>
      <c r="G633" s="2">
        <f t="shared" si="10"/>
        <v>5046398.7634399999</v>
      </c>
      <c r="H633" s="2">
        <f t="shared" si="11"/>
        <v>0.72999999998137355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2057769.21</v>
      </c>
      <c r="D634" s="1">
        <f>'PR-RAS'!E640</f>
        <v>2571801.2099999995</v>
      </c>
      <c r="E634" s="1">
        <v>0</v>
      </c>
      <c r="F634" s="1">
        <v>0</v>
      </c>
      <c r="G634" s="2">
        <f t="shared" si="10"/>
        <v>4558468.2417899994</v>
      </c>
      <c r="H634" s="2">
        <f t="shared" si="11"/>
        <v>0.41999999945983291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228976.08000000007</v>
      </c>
      <c r="D635" s="1">
        <f>'PR-RAS'!E641</f>
        <v>277230.23000000045</v>
      </c>
      <c r="E635" s="1">
        <v>0</v>
      </c>
      <c r="F635" s="1">
        <v>0</v>
      </c>
      <c r="G635" s="2">
        <f t="shared" si="10"/>
        <v>496698.76636000065</v>
      </c>
      <c r="H635" s="2">
        <f t="shared" si="11"/>
        <v>0.31000000052154064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389563.48</v>
      </c>
      <c r="D637" s="1">
        <f>'PR-RAS'!E643</f>
        <v>616081.07999999996</v>
      </c>
      <c r="E637" s="1">
        <v>0</v>
      </c>
      <c r="F637" s="1">
        <v>0</v>
      </c>
      <c r="G637" s="2">
        <f t="shared" si="10"/>
        <v>1031417.5070399999</v>
      </c>
      <c r="H637" s="2">
        <f t="shared" si="11"/>
        <v>0.55999999993946403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618539.56000000006</v>
      </c>
      <c r="D639" s="1">
        <f>'PR-RAS'!E645</f>
        <v>893311.31000000041</v>
      </c>
      <c r="E639" s="1">
        <v>0</v>
      </c>
      <c r="F639" s="1">
        <v>0</v>
      </c>
      <c r="G639" s="2">
        <f t="shared" si="10"/>
        <v>1534493.4708400005</v>
      </c>
      <c r="H639" s="2">
        <f t="shared" si="11"/>
        <v>0.75000000034924597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154613.37</v>
      </c>
      <c r="D641" s="1">
        <f>'PR-RAS'!E647</f>
        <v>179889.95</v>
      </c>
      <c r="E641" s="1">
        <v>0</v>
      </c>
      <c r="F641" s="1">
        <v>0</v>
      </c>
      <c r="G641" s="2">
        <f t="shared" si="10"/>
        <v>329211.69280000002</v>
      </c>
      <c r="H641" s="2">
        <f t="shared" si="11"/>
        <v>0.41999999998370185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435700.27</v>
      </c>
      <c r="D642" s="1">
        <f>'PR-RAS'!E649</f>
        <v>622183.59</v>
      </c>
      <c r="E642" s="1">
        <v>0</v>
      </c>
      <c r="F642" s="1">
        <v>0</v>
      </c>
      <c r="G642" s="2">
        <f t="shared" si="10"/>
        <v>1076923.23545</v>
      </c>
      <c r="H642" s="2">
        <f t="shared" si="11"/>
        <v>0.68000000005122274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2381994.11</v>
      </c>
      <c r="D643" s="1">
        <f>'PR-RAS'!E650</f>
        <v>3025753.99</v>
      </c>
      <c r="E643" s="1">
        <v>0</v>
      </c>
      <c r="F643" s="1">
        <v>0</v>
      </c>
      <c r="G643" s="2">
        <f t="shared" si="10"/>
        <v>5414308.3417800004</v>
      </c>
      <c r="H643" s="2">
        <f t="shared" si="11"/>
        <v>0.11999999964609742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2195510.79</v>
      </c>
      <c r="D644" s="1">
        <f>'PR-RAS'!E651</f>
        <v>2716100.91</v>
      </c>
      <c r="E644" s="1">
        <v>0</v>
      </c>
      <c r="F644" s="1">
        <v>0</v>
      </c>
      <c r="G644" s="2">
        <f t="shared" si="10"/>
        <v>4904619.20823</v>
      </c>
      <c r="H644" s="2">
        <f t="shared" si="11"/>
        <v>0.29999999981373549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622183.58999999985</v>
      </c>
      <c r="D645" s="1">
        <f>'PR-RAS'!E652</f>
        <v>931836.66999999993</v>
      </c>
      <c r="E645" s="1">
        <v>0</v>
      </c>
      <c r="F645" s="1">
        <v>0</v>
      </c>
      <c r="G645" s="2">
        <f t="shared" si="10"/>
        <v>1600891.8629199998</v>
      </c>
      <c r="H645" s="2">
        <f t="shared" si="11"/>
        <v>0.74000000022351742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47</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4426.12</v>
      </c>
      <c r="E709" s="1">
        <v>0</v>
      </c>
      <c r="F709" s="1">
        <v>0</v>
      </c>
      <c r="G709" s="2">
        <f t="shared" si="10"/>
        <v>6267.3859199999997</v>
      </c>
      <c r="H709" s="2">
        <f t="shared" si="11"/>
        <v>0.11999999999989086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972.11</v>
      </c>
      <c r="D710" s="1">
        <f>'PR-RAS'!E717</f>
        <v>3090.08</v>
      </c>
      <c r="E710" s="1">
        <v>0</v>
      </c>
      <c r="F710" s="1">
        <v>0</v>
      </c>
      <c r="G710" s="2">
        <f t="shared" si="10"/>
        <v>5070.959429999999</v>
      </c>
      <c r="H710" s="2">
        <f t="shared" si="11"/>
        <v>0.18999999999994088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20204.990000000002</v>
      </c>
      <c r="D711" s="1">
        <f>'PR-RAS'!E718</f>
        <v>17394.599999999999</v>
      </c>
      <c r="E711" s="1">
        <v>0</v>
      </c>
      <c r="F711" s="1">
        <v>0</v>
      </c>
      <c r="G711" s="2">
        <f t="shared" si="10"/>
        <v>39045.874900000003</v>
      </c>
      <c r="H711" s="2">
        <f t="shared" si="11"/>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2888.8</v>
      </c>
      <c r="D713" s="1">
        <f>'PR-RAS'!E720</f>
        <v>1796.5</v>
      </c>
      <c r="E713" s="1">
        <v>0</v>
      </c>
      <c r="F713" s="1">
        <v>0</v>
      </c>
      <c r="G713" s="2">
        <f t="shared" si="10"/>
        <v>4615.0415999999996</v>
      </c>
      <c r="H713" s="2">
        <f t="shared" si="11"/>
        <v>0.6999999999998181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134435.48000000001</v>
      </c>
      <c r="D714" s="1">
        <f>'PR-RAS'!E721</f>
        <v>265244.37</v>
      </c>
      <c r="E714" s="1">
        <v>0</v>
      </c>
      <c r="F714" s="1">
        <v>0</v>
      </c>
      <c r="G714" s="2">
        <f t="shared" si="10"/>
        <v>474090.96885999996</v>
      </c>
      <c r="H714" s="2">
        <f t="shared" si="11"/>
        <v>0.85000000000582077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413.37</v>
      </c>
      <c r="D715" s="1">
        <f>'PR-RAS'!E722</f>
        <v>7231.16</v>
      </c>
      <c r="E715" s="1">
        <v>0</v>
      </c>
      <c r="F715" s="1">
        <v>0</v>
      </c>
      <c r="G715" s="2">
        <f t="shared" si="10"/>
        <v>10621.24266</v>
      </c>
      <c r="H715" s="2">
        <f t="shared" si="11"/>
        <v>0.52999999999985903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12373.91</v>
      </c>
      <c r="D718" s="1">
        <f>'PR-RAS'!E725</f>
        <v>15404.61</v>
      </c>
      <c r="E718" s="1">
        <v>0</v>
      </c>
      <c r="F718" s="1">
        <v>0</v>
      </c>
      <c r="G718" s="2">
        <f t="shared" si="10"/>
        <v>30962.304210000002</v>
      </c>
      <c r="H718" s="2">
        <f t="shared" si="11"/>
        <v>0.47999999999956344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874.08</v>
      </c>
      <c r="D732" s="1">
        <f>'PR-RAS'!E739</f>
        <v>696.76</v>
      </c>
      <c r="E732" s="1">
        <v>0</v>
      </c>
      <c r="F732" s="1">
        <v>0</v>
      </c>
      <c r="G732" s="2">
        <f t="shared" si="10"/>
        <v>1657.6155999999999</v>
      </c>
      <c r="H732" s="2">
        <f t="shared" si="11"/>
        <v>0.32000000000005002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450.71</v>
      </c>
      <c r="D812" s="1">
        <f>'PR-RAS'!E819</f>
        <v>799.78</v>
      </c>
      <c r="E812" s="1">
        <v>0</v>
      </c>
      <c r="F812" s="1">
        <v>0</v>
      </c>
      <c r="G812" s="2">
        <f t="shared" si="18"/>
        <v>1662.7689700000001</v>
      </c>
      <c r="H812" s="2">
        <f t="shared" si="19"/>
        <v>0.51000000000004775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5897.6</v>
      </c>
      <c r="D940" s="1">
        <f>'PR-RAS'!E947</f>
        <v>5897.6</v>
      </c>
      <c r="E940" s="1">
        <v>0</v>
      </c>
      <c r="F940" s="1">
        <v>0</v>
      </c>
      <c r="G940" s="2">
        <f t="shared" si="18"/>
        <v>16613.539200000003</v>
      </c>
      <c r="H940" s="2">
        <f t="shared" si="19"/>
        <v>0.7999999999992724</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2259399.36</v>
      </c>
      <c r="D984" s="6">
        <f>BILANCA!E6</f>
        <v>2576494.0099999998</v>
      </c>
      <c r="E984" s="6">
        <v>0</v>
      </c>
      <c r="F984" s="6">
        <v>0</v>
      </c>
      <c r="G984" s="7">
        <f t="shared" ref="G984:G1241" si="22">B984/1000*C984+B984/500*D984</f>
        <v>7412.3873800000001</v>
      </c>
      <c r="H984" s="7">
        <f t="shared" si="19"/>
        <v>0.36999999964609742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1257079.1799999997</v>
      </c>
      <c r="D985" s="1">
        <f>BILANCA!E7</f>
        <v>1242323.2699999998</v>
      </c>
      <c r="E985" s="1">
        <v>0</v>
      </c>
      <c r="F985" s="1">
        <v>0</v>
      </c>
      <c r="G985" s="2">
        <f t="shared" si="22"/>
        <v>7483.4514399999989</v>
      </c>
      <c r="H985" s="2">
        <f t="shared" si="19"/>
        <v>0.44999999948777258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103209.64</v>
      </c>
      <c r="D986" s="1">
        <f>BILANCA!E8</f>
        <v>103209.64</v>
      </c>
      <c r="E986" s="1">
        <v>0</v>
      </c>
      <c r="F986" s="1">
        <v>0</v>
      </c>
      <c r="G986" s="2">
        <f t="shared" si="22"/>
        <v>928.88675999999998</v>
      </c>
      <c r="H986" s="2">
        <f t="shared" si="19"/>
        <v>0.72000000000116415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103209.64</v>
      </c>
      <c r="D987" s="1">
        <f>BILANCA!E9</f>
        <v>103209.64</v>
      </c>
      <c r="E987" s="1">
        <v>0</v>
      </c>
      <c r="F987" s="1">
        <v>0</v>
      </c>
      <c r="G987" s="2">
        <f t="shared" si="22"/>
        <v>1238.51568</v>
      </c>
      <c r="H987" s="2">
        <f t="shared" si="19"/>
        <v>0.72000000000116415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1153869.5399999998</v>
      </c>
      <c r="D990" s="1">
        <f>BILANCA!E12</f>
        <v>1139113.6299999999</v>
      </c>
      <c r="E990" s="1">
        <v>0</v>
      </c>
      <c r="F990" s="1">
        <v>0</v>
      </c>
      <c r="G990" s="2">
        <f t="shared" si="22"/>
        <v>24024.677599999999</v>
      </c>
      <c r="H990" s="2">
        <f t="shared" si="19"/>
        <v>0.83000000030733645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1078014.48</v>
      </c>
      <c r="D991" s="1">
        <f>BILANCA!E13</f>
        <v>1055889.3599999999</v>
      </c>
      <c r="E991" s="1">
        <v>0</v>
      </c>
      <c r="F991" s="1">
        <v>0</v>
      </c>
      <c r="G991" s="2">
        <f t="shared" si="22"/>
        <v>25518.345600000001</v>
      </c>
      <c r="H991" s="2">
        <f t="shared" si="19"/>
        <v>0.83999999985098839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1740662.79</v>
      </c>
      <c r="D993" s="1">
        <f>BILANCA!E15</f>
        <v>1740662.79</v>
      </c>
      <c r="E993" s="1">
        <v>0</v>
      </c>
      <c r="F993" s="1">
        <v>0</v>
      </c>
      <c r="G993" s="2">
        <f t="shared" si="22"/>
        <v>52219.883699999998</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9520.76</v>
      </c>
      <c r="D994" s="1">
        <f>BILANCA!E16</f>
        <v>9520.76</v>
      </c>
      <c r="E994" s="1">
        <v>0</v>
      </c>
      <c r="F994" s="1">
        <v>0</v>
      </c>
      <c r="G994" s="2">
        <f t="shared" si="22"/>
        <v>314.18507999999997</v>
      </c>
      <c r="H994" s="2">
        <f t="shared" si="19"/>
        <v>0.47999999999956344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598.74</v>
      </c>
      <c r="D995" s="1">
        <f>BILANCA!E17</f>
        <v>598.74</v>
      </c>
      <c r="E995" s="1">
        <v>0</v>
      </c>
      <c r="F995" s="1">
        <v>0</v>
      </c>
      <c r="G995" s="2">
        <f t="shared" si="22"/>
        <v>21.554640000000003</v>
      </c>
      <c r="H995" s="2">
        <f t="shared" si="19"/>
        <v>0.51999999999998181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672767.81</v>
      </c>
      <c r="D996" s="1">
        <f>BILANCA!E18</f>
        <v>694892.93</v>
      </c>
      <c r="E996" s="1">
        <v>0</v>
      </c>
      <c r="F996" s="1">
        <v>0</v>
      </c>
      <c r="G996" s="2">
        <f t="shared" si="22"/>
        <v>26813.19771</v>
      </c>
      <c r="H996" s="2">
        <f t="shared" si="19"/>
        <v>0.2599999998928979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71096.170000000042</v>
      </c>
      <c r="D997" s="1">
        <f>BILANCA!E19</f>
        <v>77573.199999999953</v>
      </c>
      <c r="E997" s="1">
        <v>0</v>
      </c>
      <c r="F997" s="1">
        <v>0</v>
      </c>
      <c r="G997" s="2">
        <f t="shared" si="22"/>
        <v>3167.3959799999993</v>
      </c>
      <c r="H997" s="2">
        <f t="shared" si="19"/>
        <v>0.36999999999534339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492723.21</v>
      </c>
      <c r="D998" s="1">
        <f>BILANCA!E20</f>
        <v>526000.77</v>
      </c>
      <c r="E998" s="1">
        <v>0</v>
      </c>
      <c r="F998" s="1">
        <v>0</v>
      </c>
      <c r="G998" s="2">
        <f t="shared" si="22"/>
        <v>23170.87125</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12651.03</v>
      </c>
      <c r="D999" s="1">
        <f>BILANCA!E21</f>
        <v>12651.03</v>
      </c>
      <c r="E999" s="1">
        <v>0</v>
      </c>
      <c r="F999" s="1">
        <v>0</v>
      </c>
      <c r="G999" s="2">
        <f t="shared" si="22"/>
        <v>607.24944000000005</v>
      </c>
      <c r="H999" s="2">
        <f t="shared" si="19"/>
        <v>6.0000000001309672E-2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3601.47</v>
      </c>
      <c r="D1000" s="1">
        <f>BILANCA!E22</f>
        <v>3601.47</v>
      </c>
      <c r="E1000" s="1">
        <v>0</v>
      </c>
      <c r="F1000" s="1">
        <v>0</v>
      </c>
      <c r="G1000" s="2">
        <f t="shared" si="22"/>
        <v>183.67497</v>
      </c>
      <c r="H1000" s="2">
        <f t="shared" si="19"/>
        <v>0.93999999999959982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211177.95</v>
      </c>
      <c r="D1004" s="1">
        <f>BILANCA!E26</f>
        <v>211177.95</v>
      </c>
      <c r="E1004" s="1">
        <v>0</v>
      </c>
      <c r="F1004" s="1">
        <v>0</v>
      </c>
      <c r="G1004" s="2">
        <f t="shared" si="22"/>
        <v>13304.210850000001</v>
      </c>
      <c r="H1004" s="2">
        <f t="shared" si="19"/>
        <v>9.9999999976716936E-2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649057.49</v>
      </c>
      <c r="D1006" s="1">
        <f>BILANCA!E28</f>
        <v>675858.02</v>
      </c>
      <c r="E1006" s="1">
        <v>0</v>
      </c>
      <c r="F1006" s="1">
        <v>0</v>
      </c>
      <c r="G1006" s="2">
        <f t="shared" si="22"/>
        <v>46017.791189999996</v>
      </c>
      <c r="H1006" s="2">
        <f t="shared" si="19"/>
        <v>0.51000000000931323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572.63000000000466</v>
      </c>
      <c r="D1013" s="1">
        <f>BILANCA!E35</f>
        <v>1001.9700000000012</v>
      </c>
      <c r="E1013" s="1">
        <v>0</v>
      </c>
      <c r="F1013" s="1">
        <v>0</v>
      </c>
      <c r="G1013" s="2">
        <f t="shared" si="22"/>
        <v>77.297100000000199</v>
      </c>
      <c r="H1013" s="2">
        <f t="shared" si="19"/>
        <v>0.39999999999417923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207219.02</v>
      </c>
      <c r="D1014" s="1">
        <f>BILANCA!E36</f>
        <v>207933.02</v>
      </c>
      <c r="E1014" s="1">
        <v>0</v>
      </c>
      <c r="F1014" s="1">
        <v>0</v>
      </c>
      <c r="G1014" s="2">
        <f t="shared" si="22"/>
        <v>19315.636859999999</v>
      </c>
      <c r="H1014" s="2">
        <f t="shared" si="19"/>
        <v>3.9999999979045242E-2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0.51</v>
      </c>
      <c r="D1015" s="1">
        <f>BILANCA!E37</f>
        <v>0.51</v>
      </c>
      <c r="E1015" s="1">
        <v>0</v>
      </c>
      <c r="F1015" s="1">
        <v>0</v>
      </c>
      <c r="G1015" s="2">
        <f t="shared" si="22"/>
        <v>4.8960000000000004E-2</v>
      </c>
      <c r="H1015" s="2">
        <f t="shared" si="19"/>
        <v>0.98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206646.9</v>
      </c>
      <c r="D1018" s="1">
        <f>BILANCA!E40</f>
        <v>206931.56</v>
      </c>
      <c r="E1018" s="1">
        <v>0</v>
      </c>
      <c r="F1018" s="1">
        <v>0</v>
      </c>
      <c r="G1018" s="2">
        <f t="shared" si="22"/>
        <v>21717.850700000003</v>
      </c>
      <c r="H1018" s="2">
        <f t="shared" si="19"/>
        <v>0.54000000000814907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4186.260000000002</v>
      </c>
      <c r="D1023" s="1">
        <f>BILANCA!E45</f>
        <v>4649.1000000000058</v>
      </c>
      <c r="E1023" s="1">
        <v>0</v>
      </c>
      <c r="F1023" s="1">
        <v>0</v>
      </c>
      <c r="G1023" s="2">
        <f t="shared" si="22"/>
        <v>539.37840000000051</v>
      </c>
      <c r="H1023" s="2">
        <f t="shared" si="19"/>
        <v>0.36000000000785803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69124.91</v>
      </c>
      <c r="D1025" s="1">
        <f>BILANCA!E47</f>
        <v>71597.89</v>
      </c>
      <c r="E1025" s="1">
        <v>0</v>
      </c>
      <c r="F1025" s="1">
        <v>0</v>
      </c>
      <c r="G1025" s="2">
        <f t="shared" si="22"/>
        <v>8917.4689800000015</v>
      </c>
      <c r="H1025" s="2">
        <f t="shared" si="19"/>
        <v>0.19999999999708962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64938.65</v>
      </c>
      <c r="D1028" s="1">
        <f>BILANCA!E50</f>
        <v>66948.789999999994</v>
      </c>
      <c r="E1028" s="1">
        <v>0</v>
      </c>
      <c r="F1028" s="1">
        <v>0</v>
      </c>
      <c r="G1028" s="2">
        <f t="shared" si="22"/>
        <v>8947.6303499999995</v>
      </c>
      <c r="H1028" s="2">
        <f t="shared" si="19"/>
        <v>0.56000000000494765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12320.39</v>
      </c>
      <c r="D1032" s="1">
        <f>BILANCA!E54</f>
        <v>12320.39</v>
      </c>
      <c r="E1032" s="1">
        <v>0</v>
      </c>
      <c r="F1032" s="1">
        <v>0</v>
      </c>
      <c r="G1032" s="2">
        <f t="shared" si="22"/>
        <v>1811.0973300000001</v>
      </c>
      <c r="H1032" s="2">
        <f t="shared" si="19"/>
        <v>0.77999999999883585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12320.39</v>
      </c>
      <c r="D1033" s="1">
        <f>BILANCA!E55</f>
        <v>12320.39</v>
      </c>
      <c r="E1033" s="1">
        <v>0</v>
      </c>
      <c r="F1033" s="1">
        <v>0</v>
      </c>
      <c r="G1033" s="2">
        <f t="shared" si="22"/>
        <v>1848.0585000000001</v>
      </c>
      <c r="H1033" s="2">
        <f t="shared" si="19"/>
        <v>0.77999999999883585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1002320.1800000002</v>
      </c>
      <c r="D1046" s="1">
        <f>BILANCA!E68</f>
        <v>1334170.7400000002</v>
      </c>
      <c r="E1046" s="1">
        <v>0</v>
      </c>
      <c r="F1046" s="1">
        <v>0</v>
      </c>
      <c r="G1046" s="2">
        <f t="shared" si="22"/>
        <v>231251.68458000003</v>
      </c>
      <c r="H1046" s="2">
        <f t="shared" si="19"/>
        <v>0.43999999994412065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622183.59000000008</v>
      </c>
      <c r="D1047" s="1">
        <f>BILANCA!E69</f>
        <v>931836.67</v>
      </c>
      <c r="E1047" s="1">
        <v>0</v>
      </c>
      <c r="F1047" s="1">
        <v>0</v>
      </c>
      <c r="G1047" s="2">
        <f t="shared" si="22"/>
        <v>159094.84351999999</v>
      </c>
      <c r="H1047" s="2">
        <f t="shared" si="19"/>
        <v>0.73999999987427145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621345.54</v>
      </c>
      <c r="D1048" s="1">
        <f>BILANCA!E70</f>
        <v>930890.56</v>
      </c>
      <c r="E1048" s="1">
        <v>0</v>
      </c>
      <c r="F1048" s="1">
        <v>0</v>
      </c>
      <c r="G1048" s="2">
        <f t="shared" si="22"/>
        <v>161403.2329</v>
      </c>
      <c r="H1048" s="2">
        <f t="shared" si="19"/>
        <v>0.89999999990686774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621345.54</v>
      </c>
      <c r="D1050" s="1">
        <f>BILANCA!E72</f>
        <v>930890.56</v>
      </c>
      <c r="E1050" s="1">
        <v>0</v>
      </c>
      <c r="F1050" s="1">
        <v>0</v>
      </c>
      <c r="G1050" s="2">
        <f t="shared" si="22"/>
        <v>166369.48622000002</v>
      </c>
      <c r="H1050" s="2">
        <f t="shared" si="19"/>
        <v>0.89999999990686774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838.05</v>
      </c>
      <c r="D1054" s="1">
        <f>BILANCA!E76</f>
        <v>946.11</v>
      </c>
      <c r="E1054" s="1">
        <v>0</v>
      </c>
      <c r="F1054" s="1">
        <v>0</v>
      </c>
      <c r="G1054" s="2">
        <f t="shared" si="22"/>
        <v>193.84916999999996</v>
      </c>
      <c r="H1054" s="2">
        <f t="shared" si="19"/>
        <v>0.15999999999996817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28517.780000000002</v>
      </c>
      <c r="D1056" s="1">
        <f>BILANCA!E78</f>
        <v>25027.16</v>
      </c>
      <c r="E1056" s="1">
        <v>0</v>
      </c>
      <c r="F1056" s="1">
        <v>0</v>
      </c>
      <c r="G1056" s="2">
        <f t="shared" si="22"/>
        <v>5735.7632999999996</v>
      </c>
      <c r="H1056" s="2">
        <f t="shared" si="19"/>
        <v>0.37999999999738066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11091.7</v>
      </c>
      <c r="D1060" s="1">
        <f>BILANCA!E82</f>
        <v>0</v>
      </c>
      <c r="E1060" s="1">
        <v>0</v>
      </c>
      <c r="F1060" s="1">
        <v>0</v>
      </c>
      <c r="G1060" s="2">
        <f t="shared" si="22"/>
        <v>854.06090000000006</v>
      </c>
      <c r="H1060" s="2">
        <f t="shared" si="19"/>
        <v>0.2999999999992724</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200</v>
      </c>
      <c r="E1061" s="1">
        <v>0</v>
      </c>
      <c r="F1061" s="1">
        <v>0</v>
      </c>
      <c r="G1061" s="2">
        <f t="shared" si="22"/>
        <v>31.2</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17426.080000000002</v>
      </c>
      <c r="D1064" s="1">
        <f>BILANCA!E86</f>
        <v>24827.16</v>
      </c>
      <c r="E1064" s="1">
        <v>0</v>
      </c>
      <c r="F1064" s="1">
        <v>0</v>
      </c>
      <c r="G1064" s="2">
        <f t="shared" si="22"/>
        <v>5433.5124000000005</v>
      </c>
      <c r="H1064" s="2">
        <f t="shared" si="19"/>
        <v>0.24000000000160071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196947.38</v>
      </c>
      <c r="D1112" s="1">
        <f>BILANCA!E134</f>
        <v>196947.37</v>
      </c>
      <c r="E1112" s="1">
        <v>0</v>
      </c>
      <c r="F1112" s="1">
        <v>0</v>
      </c>
      <c r="G1112" s="2">
        <f t="shared" si="22"/>
        <v>76218.633480000004</v>
      </c>
      <c r="H1112" s="2">
        <f t="shared" si="23"/>
        <v>0.75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196947.38</v>
      </c>
      <c r="D1113" s="1">
        <f>BILANCA!E135</f>
        <v>196947.37</v>
      </c>
      <c r="E1113" s="1">
        <v>0</v>
      </c>
      <c r="F1113" s="1">
        <v>0</v>
      </c>
      <c r="G1113" s="2">
        <f t="shared" si="22"/>
        <v>76809.475600000005</v>
      </c>
      <c r="H1113" s="2">
        <f t="shared" si="23"/>
        <v>0.75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196947.38</v>
      </c>
      <c r="D1118" s="1">
        <f>BILANCA!E140</f>
        <v>196947.37</v>
      </c>
      <c r="E1118" s="1">
        <v>0</v>
      </c>
      <c r="F1118" s="1">
        <v>0</v>
      </c>
      <c r="G1118" s="2">
        <f t="shared" si="22"/>
        <v>79763.686200000011</v>
      </c>
      <c r="H1118" s="2">
        <f t="shared" si="23"/>
        <v>0.75</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58.06</v>
      </c>
      <c r="D1124" s="1">
        <f>BILANCA!E146</f>
        <v>469.59</v>
      </c>
      <c r="E1124" s="1">
        <v>0</v>
      </c>
      <c r="F1124" s="1">
        <v>0</v>
      </c>
      <c r="G1124" s="2">
        <f t="shared" si="22"/>
        <v>140.61084</v>
      </c>
      <c r="H1124" s="2">
        <f t="shared" si="23"/>
        <v>0.47000000000002728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58.06</v>
      </c>
      <c r="D1138" s="1">
        <f>BILANCA!E160</f>
        <v>469.59</v>
      </c>
      <c r="E1138" s="1">
        <v>0</v>
      </c>
      <c r="F1138" s="1">
        <v>0</v>
      </c>
      <c r="G1138" s="2">
        <f t="shared" si="22"/>
        <v>154.57220000000001</v>
      </c>
      <c r="H1138" s="2">
        <f t="shared" si="23"/>
        <v>0.47000000000002728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154613.37000000002</v>
      </c>
      <c r="D1148" s="1">
        <f>BILANCA!E170</f>
        <v>179889.95</v>
      </c>
      <c r="E1148" s="1">
        <v>0</v>
      </c>
      <c r="F1148" s="1">
        <v>0</v>
      </c>
      <c r="G1148" s="2">
        <f t="shared" si="22"/>
        <v>84874.889550000007</v>
      </c>
      <c r="H1148" s="2">
        <f t="shared" si="23"/>
        <v>0.42000000001280569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8858.7000000000007</v>
      </c>
      <c r="D1149" s="1">
        <f>BILANCA!E171</f>
        <v>6049.39</v>
      </c>
      <c r="E1149" s="1">
        <v>0</v>
      </c>
      <c r="F1149" s="1">
        <v>0</v>
      </c>
      <c r="G1149" s="2">
        <f t="shared" si="22"/>
        <v>3478.9416800000008</v>
      </c>
      <c r="H1149" s="2">
        <f t="shared" si="23"/>
        <v>0.68999999999959982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145754.67000000001</v>
      </c>
      <c r="D1151" s="1">
        <f>BILANCA!E173</f>
        <v>173840.56</v>
      </c>
      <c r="E1151" s="1">
        <v>0</v>
      </c>
      <c r="F1151" s="1">
        <v>0</v>
      </c>
      <c r="G1151" s="2">
        <f t="shared" si="22"/>
        <v>82897.21272000001</v>
      </c>
      <c r="H1151" s="2">
        <f t="shared" si="23"/>
        <v>0.76999999998952262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2259399.36</v>
      </c>
      <c r="D1152" s="1">
        <f>BILANCA!E175</f>
        <v>2576494.0100000002</v>
      </c>
      <c r="E1152" s="1">
        <v>0</v>
      </c>
      <c r="F1152" s="1">
        <v>0</v>
      </c>
      <c r="G1152" s="2">
        <f t="shared" si="22"/>
        <v>1252693.4672200002</v>
      </c>
      <c r="H1152" s="2">
        <f t="shared" si="23"/>
        <v>0.37000000011175871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209191.74999999997</v>
      </c>
      <c r="D1153" s="1">
        <f>BILANCA!E176</f>
        <v>262564.75</v>
      </c>
      <c r="E1153" s="1">
        <v>0</v>
      </c>
      <c r="F1153" s="1">
        <v>0</v>
      </c>
      <c r="G1153" s="2">
        <f t="shared" si="22"/>
        <v>124834.61249999999</v>
      </c>
      <c r="H1153" s="2">
        <f t="shared" si="23"/>
        <v>0.50000000002910383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184127.14999999997</v>
      </c>
      <c r="D1154" s="1">
        <f>BILANCA!E177</f>
        <v>243397.75</v>
      </c>
      <c r="E1154" s="1">
        <v>0</v>
      </c>
      <c r="F1154" s="1">
        <v>0</v>
      </c>
      <c r="G1154" s="2">
        <f t="shared" si="22"/>
        <v>114727.77315000001</v>
      </c>
      <c r="H1154" s="2">
        <f t="shared" si="23"/>
        <v>0.3999999999650754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145300.29999999999</v>
      </c>
      <c r="D1155" s="1">
        <f>BILANCA!E178</f>
        <v>172935.61</v>
      </c>
      <c r="E1155" s="1">
        <v>0</v>
      </c>
      <c r="F1155" s="1">
        <v>0</v>
      </c>
      <c r="G1155" s="2">
        <f t="shared" si="22"/>
        <v>84481.501439999993</v>
      </c>
      <c r="H1155" s="2">
        <f t="shared" si="23"/>
        <v>0.69000000000232831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19875.27</v>
      </c>
      <c r="D1156" s="1">
        <f>BILANCA!E179</f>
        <v>65035.34</v>
      </c>
      <c r="E1156" s="1">
        <v>0</v>
      </c>
      <c r="F1156" s="1">
        <v>0</v>
      </c>
      <c r="G1156" s="2">
        <f t="shared" si="22"/>
        <v>25940.649349999996</v>
      </c>
      <c r="H1156" s="2">
        <f t="shared" si="23"/>
        <v>0.6099999999969441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91.78</v>
      </c>
      <c r="D1157" s="1">
        <f>BILANCA!E180</f>
        <v>110.51</v>
      </c>
      <c r="E1157" s="1">
        <v>0</v>
      </c>
      <c r="F1157" s="1">
        <v>0</v>
      </c>
      <c r="G1157" s="2">
        <f t="shared" si="22"/>
        <v>54.427199999999999</v>
      </c>
      <c r="H1157" s="2">
        <f t="shared" si="23"/>
        <v>0.70999999999999375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91.78</v>
      </c>
      <c r="D1160" s="1">
        <f>BILANCA!E183</f>
        <v>110.51</v>
      </c>
      <c r="E1160" s="1">
        <v>0</v>
      </c>
      <c r="F1160" s="1">
        <v>0</v>
      </c>
      <c r="G1160" s="2">
        <f t="shared" si="22"/>
        <v>55.365600000000001</v>
      </c>
      <c r="H1160" s="2">
        <f t="shared" si="23"/>
        <v>0.70999999999999375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18859.8</v>
      </c>
      <c r="D1165" s="1">
        <f>BILANCA!E188</f>
        <v>5316.29</v>
      </c>
      <c r="E1165" s="1">
        <v>0</v>
      </c>
      <c r="F1165" s="1">
        <v>0</v>
      </c>
      <c r="G1165" s="2">
        <f t="shared" si="22"/>
        <v>5367.613159999999</v>
      </c>
      <c r="H1165" s="2">
        <f t="shared" si="23"/>
        <v>0.49000000000069122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25064.6</v>
      </c>
      <c r="D1183" s="1">
        <f>BILANCA!E206</f>
        <v>19167</v>
      </c>
      <c r="E1183" s="1">
        <v>0</v>
      </c>
      <c r="F1183" s="1">
        <v>0</v>
      </c>
      <c r="G1183" s="2">
        <f t="shared" si="22"/>
        <v>12679.720000000001</v>
      </c>
      <c r="H1183" s="2">
        <f t="shared" si="23"/>
        <v>0.40000000000145519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25064.6</v>
      </c>
      <c r="D1184" s="1">
        <f>BILANCA!E207</f>
        <v>19167</v>
      </c>
      <c r="E1184" s="1">
        <v>0</v>
      </c>
      <c r="F1184" s="1">
        <v>0</v>
      </c>
      <c r="G1184" s="2">
        <f t="shared" si="22"/>
        <v>12743.1186</v>
      </c>
      <c r="H1184" s="2">
        <f t="shared" si="23"/>
        <v>0.40000000000145519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25064.6</v>
      </c>
      <c r="D1185" s="1">
        <f>BILANCA!E208</f>
        <v>19167</v>
      </c>
      <c r="E1185" s="1">
        <v>0</v>
      </c>
      <c r="F1185" s="1">
        <v>0</v>
      </c>
      <c r="G1185" s="2">
        <f t="shared" si="22"/>
        <v>12806.517200000002</v>
      </c>
      <c r="H1185" s="2">
        <f t="shared" si="23"/>
        <v>0.40000000000145519</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2050207.61</v>
      </c>
      <c r="D1214" s="1">
        <f>BILANCA!E237</f>
        <v>2313929.2600000002</v>
      </c>
      <c r="E1214" s="1">
        <v>0</v>
      </c>
      <c r="F1214" s="1">
        <v>0</v>
      </c>
      <c r="G1214" s="2">
        <f t="shared" si="22"/>
        <v>1542633.2760300003</v>
      </c>
      <c r="H1214" s="2">
        <f t="shared" si="23"/>
        <v>0.65000000013969839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1429047.58</v>
      </c>
      <c r="D1215" s="1">
        <f>BILANCA!E238</f>
        <v>1420189.26</v>
      </c>
      <c r="E1215" s="1">
        <v>0</v>
      </c>
      <c r="F1215" s="1">
        <v>0</v>
      </c>
      <c r="G1215" s="2">
        <f t="shared" si="22"/>
        <v>990506.85520000011</v>
      </c>
      <c r="H1215" s="2">
        <f t="shared" si="23"/>
        <v>0.67999999993480742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1454112.1800000002</v>
      </c>
      <c r="D1216" s="1">
        <f>BILANCA!E239</f>
        <v>1439356.26</v>
      </c>
      <c r="E1216" s="1">
        <v>0</v>
      </c>
      <c r="F1216" s="1">
        <v>0</v>
      </c>
      <c r="G1216" s="2">
        <f t="shared" si="22"/>
        <v>1009548.1551000001</v>
      </c>
      <c r="H1216" s="2">
        <f t="shared" si="23"/>
        <v>0.44000000017695129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967734.9</v>
      </c>
      <c r="D1217" s="1">
        <f>BILANCA!E240</f>
        <v>967714.5</v>
      </c>
      <c r="E1217" s="1">
        <v>0</v>
      </c>
      <c r="F1217" s="1">
        <v>0</v>
      </c>
      <c r="G1217" s="2">
        <f t="shared" si="22"/>
        <v>679340.35259999998</v>
      </c>
      <c r="H1217" s="2">
        <f t="shared" si="23"/>
        <v>0.59999999997671694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486377.28</v>
      </c>
      <c r="D1218" s="1">
        <f>BILANCA!E241</f>
        <v>471641.76</v>
      </c>
      <c r="E1218" s="1">
        <v>0</v>
      </c>
      <c r="F1218" s="1">
        <v>0</v>
      </c>
      <c r="G1218" s="2">
        <f t="shared" si="22"/>
        <v>335970.288</v>
      </c>
      <c r="H1218" s="2">
        <f t="shared" si="23"/>
        <v>0.52000000001862645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25064.6</v>
      </c>
      <c r="D1219" s="1">
        <f>BILANCA!E242</f>
        <v>19167</v>
      </c>
      <c r="E1219" s="1">
        <v>0</v>
      </c>
      <c r="F1219" s="1">
        <v>0</v>
      </c>
      <c r="G1219" s="2">
        <f t="shared" si="22"/>
        <v>14962.069599999999</v>
      </c>
      <c r="H1219" s="2">
        <f t="shared" si="23"/>
        <v>0.40000000000145519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25064.6</v>
      </c>
      <c r="D1221" s="1">
        <f>BILANCA!E244</f>
        <v>19167</v>
      </c>
      <c r="E1221" s="1">
        <v>0</v>
      </c>
      <c r="F1221" s="1">
        <v>0</v>
      </c>
      <c r="G1221" s="2">
        <f t="shared" si="22"/>
        <v>15088.8668</v>
      </c>
      <c r="H1221" s="2">
        <f t="shared" si="23"/>
        <v>0.40000000000145519</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618539.56000000006</v>
      </c>
      <c r="D1222" s="1">
        <f>BILANCA!E245</f>
        <v>893311.31</v>
      </c>
      <c r="E1222" s="1">
        <v>0</v>
      </c>
      <c r="F1222" s="1">
        <v>0</v>
      </c>
      <c r="G1222" s="2">
        <f t="shared" si="22"/>
        <v>574833.76102000009</v>
      </c>
      <c r="H1222" s="2">
        <f t="shared" si="23"/>
        <v>0.75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618539.56000000006</v>
      </c>
      <c r="D1223" s="1">
        <f>BILANCA!E246</f>
        <v>893311.31</v>
      </c>
      <c r="E1223" s="1">
        <v>0</v>
      </c>
      <c r="F1223" s="1">
        <v>0</v>
      </c>
      <c r="G1223" s="2">
        <f t="shared" si="22"/>
        <v>577238.92319999996</v>
      </c>
      <c r="H1223" s="2">
        <f t="shared" si="23"/>
        <v>0.75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618539.56000000006</v>
      </c>
      <c r="D1224" s="1">
        <f>BILANCA!E247</f>
        <v>893311.31</v>
      </c>
      <c r="E1224" s="1">
        <v>0</v>
      </c>
      <c r="F1224" s="1">
        <v>0</v>
      </c>
      <c r="G1224" s="2">
        <f t="shared" si="22"/>
        <v>579644.08538000006</v>
      </c>
      <c r="H1224" s="2">
        <f t="shared" si="23"/>
        <v>0.75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70.3</v>
      </c>
      <c r="D1231" s="1">
        <f>BILANCA!E254</f>
        <v>17.920000000000002</v>
      </c>
      <c r="E1231" s="1">
        <v>0</v>
      </c>
      <c r="F1231" s="1">
        <v>0</v>
      </c>
      <c r="G1231" s="2">
        <f>B1231/1000*C1231+B1231/500*D1231</f>
        <v>26.32272</v>
      </c>
      <c r="H1231" s="2">
        <f>ABS(C1231-ROUND(C1231,0))+ABS(D1231-ROUND(D1231,0))</f>
        <v>0.37999999999999545</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2690.77</v>
      </c>
      <c r="D1232" s="1">
        <f>BILANCA!E255</f>
        <v>446.61</v>
      </c>
      <c r="E1232" s="1">
        <v>0</v>
      </c>
      <c r="F1232" s="1">
        <v>0</v>
      </c>
      <c r="G1232" s="2">
        <f t="shared" si="22"/>
        <v>892.41350999999997</v>
      </c>
      <c r="H1232" s="2">
        <f t="shared" si="23"/>
        <v>0.62000000000000455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119814.48</v>
      </c>
      <c r="D1236" s="1">
        <f>BILANCA!E259</f>
        <v>130657.15</v>
      </c>
      <c r="E1236" s="1">
        <v>0</v>
      </c>
      <c r="F1236" s="1">
        <v>0</v>
      </c>
      <c r="G1236" s="2">
        <f t="shared" si="22"/>
        <v>96425.58133999999</v>
      </c>
      <c r="H1236" s="2">
        <f t="shared" si="23"/>
        <v>0.6299999999901047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119814.48</v>
      </c>
      <c r="D1237" s="1">
        <f>BILANCA!E260</f>
        <v>130657.15</v>
      </c>
      <c r="E1237" s="1">
        <v>0</v>
      </c>
      <c r="F1237" s="1">
        <v>0</v>
      </c>
      <c r="G1237" s="2">
        <f t="shared" si="22"/>
        <v>96806.710120000003</v>
      </c>
      <c r="H1237" s="2">
        <f t="shared" si="23"/>
        <v>0.6299999999901047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58.06</v>
      </c>
      <c r="D1241" s="1">
        <f>BILANCA!E265</f>
        <v>469.59</v>
      </c>
      <c r="E1241" s="1">
        <v>0</v>
      </c>
      <c r="F1241" s="1">
        <v>0</v>
      </c>
      <c r="G1241" s="2">
        <f t="shared" si="22"/>
        <v>257.28791999999999</v>
      </c>
      <c r="H1241" s="2">
        <f t="shared" si="23"/>
        <v>0.47000000000002728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14645.92</v>
      </c>
      <c r="D1244" s="1">
        <f>BILANCA!E268</f>
        <v>1603.76</v>
      </c>
      <c r="E1244" s="1">
        <v>0</v>
      </c>
      <c r="F1244" s="1">
        <v>0</v>
      </c>
      <c r="G1244" s="2">
        <f t="shared" si="24"/>
        <v>4659.74784</v>
      </c>
      <c r="H1244" s="2">
        <f t="shared" si="23"/>
        <v>0.31999999999993634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22800</v>
      </c>
      <c r="E1245" s="1">
        <v>0</v>
      </c>
      <c r="F1245" s="1">
        <v>0</v>
      </c>
      <c r="G1245" s="2">
        <f t="shared" si="24"/>
        <v>11947.2</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2780.16</v>
      </c>
      <c r="D1247" s="1">
        <f>BILANCA!E271</f>
        <v>423.4</v>
      </c>
      <c r="E1247" s="1">
        <v>0</v>
      </c>
      <c r="F1247" s="1">
        <v>0</v>
      </c>
      <c r="G1247" s="2">
        <f t="shared" si="24"/>
        <v>957.51743999999997</v>
      </c>
      <c r="H1247" s="2">
        <f t="shared" si="23"/>
        <v>0.55999999999983174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184127.15</v>
      </c>
      <c r="D1264" s="1">
        <f>BILANCA!E288</f>
        <v>243397.75</v>
      </c>
      <c r="E1264" s="1">
        <v>0</v>
      </c>
      <c r="F1264" s="1">
        <v>0</v>
      </c>
      <c r="G1264" s="2">
        <f t="shared" si="24"/>
        <v>188529.26465000003</v>
      </c>
      <c r="H1264" s="2">
        <f t="shared" si="23"/>
        <v>0.39999999999417923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25064.6</v>
      </c>
      <c r="D1270" s="1">
        <f>BILANCA!E294</f>
        <v>19167</v>
      </c>
      <c r="E1270" s="1">
        <v>0</v>
      </c>
      <c r="F1270" s="1">
        <v>0</v>
      </c>
      <c r="G1270" s="2">
        <f t="shared" si="24"/>
        <v>18195.398199999996</v>
      </c>
      <c r="H1270" s="2">
        <f t="shared" si="23"/>
        <v>0.40000000000145519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3375.04</v>
      </c>
      <c r="D1273" s="1">
        <f>BILANCA!E297</f>
        <v>3375.04</v>
      </c>
      <c r="E1273" s="1">
        <v>0</v>
      </c>
      <c r="F1273" s="1">
        <v>0</v>
      </c>
      <c r="G1273" s="2">
        <f t="shared" si="24"/>
        <v>2936.2847999999999</v>
      </c>
      <c r="H1273" s="2">
        <f t="shared" si="23"/>
        <v>7.999999999992724E-2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12915.11</v>
      </c>
      <c r="D1278" s="1">
        <f>BILANCA!E302</f>
        <v>1148.53</v>
      </c>
      <c r="E1278" s="1">
        <v>0</v>
      </c>
      <c r="F1278" s="1">
        <v>0</v>
      </c>
      <c r="G1278" s="2">
        <f t="shared" si="24"/>
        <v>4487.59015</v>
      </c>
      <c r="H1278" s="2">
        <f t="shared" si="23"/>
        <v>0.58000000000060936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2051871.61</v>
      </c>
      <c r="D1329" s="1">
        <f>'RAS-funkcijski'!E35</f>
        <v>2565903.61</v>
      </c>
      <c r="E1329" s="1">
        <v>0</v>
      </c>
      <c r="F1329" s="1">
        <v>0</v>
      </c>
      <c r="G1329" s="2">
        <f t="shared" si="24"/>
        <v>222694.04373</v>
      </c>
      <c r="H1329" s="2">
        <f t="shared" si="23"/>
        <v>0.78000000002793968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2051871.61</v>
      </c>
      <c r="D1360" s="1">
        <f>'RAS-funkcijski'!E66</f>
        <v>2565903.61</v>
      </c>
      <c r="E1360" s="1">
        <v>0</v>
      </c>
      <c r="F1360" s="1">
        <v>0</v>
      </c>
      <c r="G1360" s="2">
        <f t="shared" si="24"/>
        <v>445388.08746000001</v>
      </c>
      <c r="H1360" s="2">
        <f t="shared" si="27"/>
        <v>0.78000000002793968</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2051871.61</v>
      </c>
      <c r="D1361" s="1">
        <f>'RAS-funkcijski'!E67</f>
        <v>2565903.61</v>
      </c>
      <c r="E1361" s="1">
        <v>0</v>
      </c>
      <c r="F1361" s="1">
        <v>0</v>
      </c>
      <c r="G1361" s="2">
        <f t="shared" si="24"/>
        <v>452571.76628999994</v>
      </c>
      <c r="H1361" s="2">
        <f t="shared" si="27"/>
        <v>0.78000000002793968</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2051871.61</v>
      </c>
      <c r="D1435" s="13">
        <f>'RAS-funkcijski'!E141</f>
        <v>2565903.61</v>
      </c>
      <c r="E1435" s="13">
        <v>0</v>
      </c>
      <c r="F1435" s="13">
        <v>0</v>
      </c>
      <c r="G1435" s="14">
        <f t="shared" si="24"/>
        <v>984163.99971000012</v>
      </c>
      <c r="H1435" s="14">
        <f t="shared" si="27"/>
        <v>0.78000000002793968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70.940000000000012</v>
      </c>
      <c r="D1436" s="6">
        <f>'P-VRIO'!E5</f>
        <v>17.930000000000003</v>
      </c>
      <c r="E1436" s="6">
        <v>0</v>
      </c>
      <c r="F1436" s="6">
        <v>0</v>
      </c>
      <c r="G1436" s="7">
        <f t="shared" si="24"/>
        <v>0.10680000000000003</v>
      </c>
      <c r="H1436" s="7">
        <f t="shared" si="27"/>
        <v>0.12999999999998479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70.940000000000012</v>
      </c>
      <c r="D1437" s="1">
        <f>'P-VRIO'!E6</f>
        <v>17.930000000000003</v>
      </c>
      <c r="E1437" s="1">
        <v>0</v>
      </c>
      <c r="F1437" s="1">
        <v>0</v>
      </c>
      <c r="G1437" s="2">
        <f t="shared" si="24"/>
        <v>0.21360000000000007</v>
      </c>
      <c r="H1437" s="2">
        <f t="shared" si="27"/>
        <v>0.12999999999998479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70.940000000000012</v>
      </c>
      <c r="D1445" s="1">
        <f>'P-VRIO'!E14</f>
        <v>17.930000000000003</v>
      </c>
      <c r="E1445" s="1">
        <v>0</v>
      </c>
      <c r="F1445" s="1">
        <v>0</v>
      </c>
      <c r="G1445" s="2">
        <f t="shared" si="24"/>
        <v>1.0680000000000003</v>
      </c>
      <c r="H1445" s="2">
        <f t="shared" si="27"/>
        <v>0.12999999999998479</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70.930000000000007</v>
      </c>
      <c r="D1446" s="1">
        <f>'P-VRIO'!E15</f>
        <v>17.920000000000002</v>
      </c>
      <c r="E1446" s="1">
        <v>0</v>
      </c>
      <c r="F1446" s="1">
        <v>0</v>
      </c>
      <c r="G1446" s="2">
        <f t="shared" si="24"/>
        <v>1.1744699999999999</v>
      </c>
      <c r="H1446" s="2">
        <f t="shared" si="27"/>
        <v>0.14999999999999147</v>
      </c>
      <c r="I1446" s="10">
        <f t="shared" ref="I1446:I1452" si="29">G1446*H1446</f>
        <v>0.17617049999998996</v>
      </c>
      <c r="J1446" s="2">
        <f>IF(AND(Skriveni!C1446&lt;&gt;0,Skriveni!D1446&lt;&gt;0),1,0)</f>
        <v>1</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0.01</v>
      </c>
      <c r="D1447" s="1">
        <f>'P-VRIO'!E16</f>
        <v>0</v>
      </c>
      <c r="E1447" s="1">
        <v>0</v>
      </c>
      <c r="F1447" s="1">
        <v>0</v>
      </c>
      <c r="G1447" s="2">
        <f t="shared" si="24"/>
        <v>1.2E-4</v>
      </c>
      <c r="H1447" s="2">
        <f t="shared" si="27"/>
        <v>0.01</v>
      </c>
      <c r="I1447" s="10">
        <f t="shared" si="29"/>
        <v>1.2000000000000002E-6</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0.01</v>
      </c>
      <c r="E1450" s="1">
        <v>0</v>
      </c>
      <c r="F1450" s="1">
        <v>0</v>
      </c>
      <c r="G1450" s="2">
        <f t="shared" si="24"/>
        <v>2.9999999999999997E-4</v>
      </c>
      <c r="H1450" s="2">
        <f t="shared" si="27"/>
        <v>0.01</v>
      </c>
      <c r="I1450" s="10">
        <f t="shared" si="29"/>
        <v>2.9999999999999997E-6</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209191.75</v>
      </c>
      <c r="D1480" s="6"/>
      <c r="E1480" s="6">
        <v>0</v>
      </c>
      <c r="F1480" s="6">
        <v>0</v>
      </c>
      <c r="G1480" s="7">
        <f t="shared" ref="G1480:G1580" si="34">B1480/1000*C1480</f>
        <v>209.19175000000001</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2735062.62</v>
      </c>
      <c r="D1481" s="1">
        <v>0</v>
      </c>
      <c r="E1481" s="1">
        <v>0</v>
      </c>
      <c r="F1481" s="1">
        <v>0</v>
      </c>
      <c r="G1481" s="2">
        <f t="shared" si="34"/>
        <v>5470.1252400000003</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5801.79</v>
      </c>
      <c r="D1482" s="1">
        <v>0</v>
      </c>
      <c r="E1482" s="1">
        <v>0</v>
      </c>
      <c r="F1482" s="1">
        <v>0</v>
      </c>
      <c r="G1482" s="2">
        <f t="shared" si="34"/>
        <v>17.405370000000001</v>
      </c>
      <c r="H1482" s="2">
        <f t="shared" si="35"/>
        <v>0.21000000000003638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2670011.61</v>
      </c>
      <c r="D1483" s="1">
        <v>0</v>
      </c>
      <c r="E1483" s="1">
        <v>0</v>
      </c>
      <c r="F1483" s="1">
        <v>0</v>
      </c>
      <c r="G1483" s="2">
        <f t="shared" si="34"/>
        <v>10680.04644</v>
      </c>
      <c r="H1483" s="2">
        <f t="shared" si="35"/>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2054038.61</v>
      </c>
      <c r="D1484" s="1">
        <v>0</v>
      </c>
      <c r="E1484" s="1">
        <v>0</v>
      </c>
      <c r="F1484" s="1">
        <v>0</v>
      </c>
      <c r="G1484" s="2">
        <f t="shared" si="34"/>
        <v>10270.19305</v>
      </c>
      <c r="H1484" s="2">
        <f t="shared" si="35"/>
        <v>0.38999999989755452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499224.66</v>
      </c>
      <c r="D1485" s="1">
        <v>0</v>
      </c>
      <c r="E1485" s="1">
        <v>0</v>
      </c>
      <c r="F1485" s="1">
        <v>0</v>
      </c>
      <c r="G1485" s="2">
        <f t="shared" si="34"/>
        <v>2995.3479600000001</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1179.07</v>
      </c>
      <c r="D1486" s="1">
        <v>0</v>
      </c>
      <c r="E1486" s="1">
        <v>0</v>
      </c>
      <c r="F1486" s="1">
        <v>0</v>
      </c>
      <c r="G1486" s="2">
        <f t="shared" si="34"/>
        <v>8.2534899999999993</v>
      </c>
      <c r="H1486" s="2">
        <f t="shared" si="35"/>
        <v>6.9999999999936335E-2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115569.27</v>
      </c>
      <c r="D1491" s="1">
        <v>0</v>
      </c>
      <c r="E1491" s="1">
        <v>0</v>
      </c>
      <c r="F1491" s="1">
        <v>0</v>
      </c>
      <c r="G1491" s="2">
        <f t="shared" si="34"/>
        <v>1386.83124</v>
      </c>
      <c r="H1491" s="2">
        <f t="shared" si="35"/>
        <v>0.27000000000407454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59249.22</v>
      </c>
      <c r="D1492" s="1">
        <v>0</v>
      </c>
      <c r="E1492" s="1">
        <v>0</v>
      </c>
      <c r="F1492" s="1">
        <v>0</v>
      </c>
      <c r="G1492" s="2">
        <f t="shared" si="34"/>
        <v>770.23986000000002</v>
      </c>
      <c r="H1492" s="2">
        <f t="shared" si="35"/>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2681689.6200000006</v>
      </c>
      <c r="D1499" s="1">
        <v>0</v>
      </c>
      <c r="E1499" s="1">
        <v>0</v>
      </c>
      <c r="F1499" s="1">
        <v>0</v>
      </c>
      <c r="G1499" s="2">
        <f t="shared" si="34"/>
        <v>53633.792400000013</v>
      </c>
      <c r="H1499" s="2">
        <f t="shared" si="35"/>
        <v>0.37999999942258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17568.37</v>
      </c>
      <c r="D1500" s="1">
        <v>0</v>
      </c>
      <c r="E1500" s="1">
        <v>0</v>
      </c>
      <c r="F1500" s="1">
        <v>0</v>
      </c>
      <c r="G1500" s="2">
        <f t="shared" si="34"/>
        <v>368.93576999999999</v>
      </c>
      <c r="H1500" s="2">
        <f t="shared" si="35"/>
        <v>0.36999999999898137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2598974.4300000002</v>
      </c>
      <c r="D1501" s="1">
        <v>0</v>
      </c>
      <c r="E1501" s="1">
        <v>0</v>
      </c>
      <c r="F1501" s="1">
        <v>0</v>
      </c>
      <c r="G1501" s="2">
        <f t="shared" si="34"/>
        <v>57177.437460000001</v>
      </c>
      <c r="H1501" s="2">
        <f t="shared" si="35"/>
        <v>0.43000000016763806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2026403.3</v>
      </c>
      <c r="D1502" s="1">
        <v>0</v>
      </c>
      <c r="E1502" s="1">
        <v>0</v>
      </c>
      <c r="F1502" s="1">
        <v>0</v>
      </c>
      <c r="G1502" s="2">
        <f t="shared" si="34"/>
        <v>46607.275900000001</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454064.59</v>
      </c>
      <c r="D1503" s="1">
        <v>0</v>
      </c>
      <c r="E1503" s="1">
        <v>0</v>
      </c>
      <c r="F1503" s="1">
        <v>0</v>
      </c>
      <c r="G1503" s="2">
        <f t="shared" si="34"/>
        <v>10897.550160000001</v>
      </c>
      <c r="H1503" s="2">
        <f t="shared" si="35"/>
        <v>0.40999999997438863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1160.3399999999999</v>
      </c>
      <c r="D1504" s="1">
        <v>0</v>
      </c>
      <c r="E1504" s="1">
        <v>0</v>
      </c>
      <c r="F1504" s="1">
        <v>0</v>
      </c>
      <c r="G1504" s="2">
        <f t="shared" si="34"/>
        <v>29.008499999999998</v>
      </c>
      <c r="H1504" s="2">
        <f t="shared" si="35"/>
        <v>0.33999999999991815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117346.2</v>
      </c>
      <c r="D1509" s="1">
        <v>0</v>
      </c>
      <c r="E1509" s="1">
        <v>0</v>
      </c>
      <c r="F1509" s="1">
        <v>0</v>
      </c>
      <c r="G1509" s="2">
        <f t="shared" si="34"/>
        <v>3520.386</v>
      </c>
      <c r="H1509" s="2">
        <f t="shared" si="35"/>
        <v>0.19999999999708962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59249.22</v>
      </c>
      <c r="D1510" s="1">
        <v>0</v>
      </c>
      <c r="E1510" s="1">
        <v>0</v>
      </c>
      <c r="F1510" s="1">
        <v>0</v>
      </c>
      <c r="G1510" s="2">
        <f t="shared" si="34"/>
        <v>1836.7258200000001</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5897.6</v>
      </c>
      <c r="D1511" s="1">
        <v>0</v>
      </c>
      <c r="E1511" s="1">
        <v>0</v>
      </c>
      <c r="F1511" s="1">
        <v>0</v>
      </c>
      <c r="G1511" s="2">
        <f t="shared" si="34"/>
        <v>188.72320000000002</v>
      </c>
      <c r="H1511" s="2">
        <f t="shared" si="35"/>
        <v>0.3999999999996362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5897.6</v>
      </c>
      <c r="D1515" s="1">
        <v>0</v>
      </c>
      <c r="E1515" s="1">
        <v>0</v>
      </c>
      <c r="F1515" s="1">
        <v>0</v>
      </c>
      <c r="G1515" s="2">
        <f t="shared" si="34"/>
        <v>212.31360000000001</v>
      </c>
      <c r="H1515" s="2">
        <f t="shared" si="35"/>
        <v>0.3999999999996362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262564.74999999953</v>
      </c>
      <c r="D1517" s="1">
        <v>0</v>
      </c>
      <c r="E1517" s="1">
        <v>0</v>
      </c>
      <c r="F1517" s="1">
        <v>0</v>
      </c>
      <c r="G1517" s="2">
        <f t="shared" si="34"/>
        <v>9977.4604999999829</v>
      </c>
      <c r="H1517" s="2">
        <f t="shared" si="35"/>
        <v>0.25000000046566129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262564.75</v>
      </c>
      <c r="D1576" s="1">
        <v>0</v>
      </c>
      <c r="E1576" s="1">
        <v>0</v>
      </c>
      <c r="F1576" s="1">
        <v>0</v>
      </c>
      <c r="G1576" s="2">
        <f t="shared" si="34"/>
        <v>25468.780750000002</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1148.53</v>
      </c>
      <c r="D1577" s="1">
        <v>0</v>
      </c>
      <c r="E1577" s="1">
        <v>0</v>
      </c>
      <c r="F1577" s="1">
        <v>0</v>
      </c>
      <c r="G1577" s="2">
        <f t="shared" si="34"/>
        <v>112.55594000000001</v>
      </c>
      <c r="H1577" s="2">
        <f t="shared" si="35"/>
        <v>0.47000000000002728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242249.22</v>
      </c>
      <c r="D1578" s="1">
        <v>0</v>
      </c>
      <c r="E1578" s="1">
        <v>0</v>
      </c>
      <c r="F1578" s="1">
        <v>0</v>
      </c>
      <c r="G1578" s="2">
        <f t="shared" si="34"/>
        <v>23982.672780000001</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19167</v>
      </c>
      <c r="D1580" s="13">
        <v>0</v>
      </c>
      <c r="E1580" s="13">
        <v>0</v>
      </c>
      <c r="F1580" s="13">
        <v>0</v>
      </c>
      <c r="G1580" s="14">
        <f t="shared" si="34"/>
        <v>1935.8670000000002</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2918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2286745.29</v>
      </c>
      <c r="I16" s="170">
        <f>'PR-RAS'!E6</f>
        <v>2849031.44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2018770.48</v>
      </c>
      <c r="I17" s="170">
        <f>'PR-RAS'!E151</f>
        <v>2527386.3499999996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618539.56000000006</v>
      </c>
      <c r="I18" s="170">
        <f>'PR-RAS'!E645</f>
        <v>893311.31000000041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1257079.1799999997</v>
      </c>
      <c r="I20" s="173">
        <f>BILANCA!E7</f>
        <v>1242323.2699999998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1002320.1800000002</v>
      </c>
      <c r="I21" s="175">
        <f>BILANCA!E68</f>
        <v>1334170.7400000002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209191.74999999997</v>
      </c>
      <c r="I22" s="175">
        <f>BILANCA!E176</f>
        <v>262564.75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2050207.61</v>
      </c>
      <c r="I23" s="177">
        <f>BILANCA!E237</f>
        <v>2313929.2600000002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2051871.61</v>
      </c>
      <c r="I25" s="175">
        <f>'RAS-funkcijski'!E35</f>
        <v>2565903.61</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2051871.61</v>
      </c>
      <c r="I28" s="179">
        <f>'RAS-funkcijski'!E141</f>
        <v>2565903.61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70.940000000000012</v>
      </c>
      <c r="I29" s="173">
        <f>'P-VRIO'!E5</f>
        <v>17.930000000000003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209191.75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262564.74999999953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262564.75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63" zoomScaleNormal="100" workbookViewId="0">
      <selection activeCell="E393" sqref="E3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2286745.29</v>
      </c>
      <c r="E6" s="51">
        <f>E7+E44+E50+E82+E106+E124+E133+E139</f>
        <v>2849031.44</v>
      </c>
      <c r="F6" s="52">
        <f t="shared" ref="F6:F131" si="0">IF(D6&lt;&gt;0,IF(E6/D6&gt;=100,"&gt;&gt;100",E6/D6*100),"-")</f>
        <v>124.588927873117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200432.25</v>
      </c>
      <c r="E50" s="51">
        <f>E51+E54+E59+E62+E65+E68+E71+E74+E77</f>
        <v>186771.83</v>
      </c>
      <c r="F50" s="52">
        <f t="shared" si="0"/>
        <v>93.184519956244557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191427.45</v>
      </c>
      <c r="E54" s="51">
        <f t="shared" si="11"/>
        <v>184076.83</v>
      </c>
      <c r="F54" s="52">
        <f t="shared" si="0"/>
        <v>96.160101385668554</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191427.45</v>
      </c>
      <c r="E57" s="242">
        <v>184076.83</v>
      </c>
      <c r="F57" s="52">
        <f t="shared" si="0"/>
        <v>96.160101385668554</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9004.7999999999993</v>
      </c>
      <c r="E77" s="51">
        <f t="shared" si="18"/>
        <v>2695</v>
      </c>
      <c r="F77" s="52">
        <f t="shared" si="0"/>
        <v>29.928482587064682</v>
      </c>
    </row>
    <row r="78" spans="1:6" ht="12.75" customHeight="1" x14ac:dyDescent="0.2">
      <c r="A78" s="53">
        <v>6391</v>
      </c>
      <c r="B78" s="85" t="s">
        <v>202</v>
      </c>
      <c r="C78" s="50" t="s">
        <v>203</v>
      </c>
      <c r="D78" s="242">
        <v>9004.7999999999993</v>
      </c>
      <c r="E78" s="242">
        <v>2695</v>
      </c>
      <c r="F78" s="52">
        <f t="shared" si="0"/>
        <v>29.928482587064682</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136289.56</v>
      </c>
      <c r="E82" s="51">
        <f t="shared" si="19"/>
        <v>114912.56999999999</v>
      </c>
      <c r="F82" s="52">
        <f t="shared" si="0"/>
        <v>84.315020167355442</v>
      </c>
    </row>
    <row r="83" spans="1:6" ht="12.75" customHeight="1" x14ac:dyDescent="0.2">
      <c r="A83" s="53">
        <v>641</v>
      </c>
      <c r="B83" s="85" t="s">
        <v>212</v>
      </c>
      <c r="C83" s="50" t="s">
        <v>213</v>
      </c>
      <c r="D83" s="51">
        <f t="shared" ref="D83:E83" si="20">SUM(D84:D90)</f>
        <v>125396.66</v>
      </c>
      <c r="E83" s="51">
        <f t="shared" si="20"/>
        <v>103880.31</v>
      </c>
      <c r="F83" s="52">
        <f t="shared" si="0"/>
        <v>82.841369140134987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3.9</v>
      </c>
      <c r="E85" s="242">
        <v>7.17</v>
      </c>
      <c r="F85" s="52">
        <f t="shared" si="0"/>
        <v>183.84615384615387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3.21</v>
      </c>
      <c r="E87" s="242">
        <v>0.14000000000000001</v>
      </c>
      <c r="F87" s="52">
        <f t="shared" si="0"/>
        <v>4.3613707165109039</v>
      </c>
    </row>
    <row r="88" spans="1:6" ht="12.75" customHeight="1" x14ac:dyDescent="0.2">
      <c r="A88" s="53">
        <v>6416</v>
      </c>
      <c r="B88" s="85" t="s">
        <v>222</v>
      </c>
      <c r="C88" s="50" t="s">
        <v>223</v>
      </c>
      <c r="D88" s="242">
        <v>125389.55</v>
      </c>
      <c r="E88" s="242">
        <v>103873</v>
      </c>
      <c r="F88" s="52">
        <f t="shared" si="0"/>
        <v>82.84023668639054</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10892.9</v>
      </c>
      <c r="E91" s="51">
        <f t="shared" si="21"/>
        <v>11032.26</v>
      </c>
      <c r="F91" s="52">
        <f t="shared" si="0"/>
        <v>101.27936545823427</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10892.9</v>
      </c>
      <c r="E93" s="242">
        <v>11032.26</v>
      </c>
      <c r="F93" s="52">
        <f t="shared" si="0"/>
        <v>101.27936545823427</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204876.6</v>
      </c>
      <c r="E124" s="51">
        <f t="shared" si="27"/>
        <v>457532</v>
      </c>
      <c r="F124" s="52">
        <f t="shared" si="0"/>
        <v>223.32076967306173</v>
      </c>
    </row>
    <row r="125" spans="1:6" ht="12.75" customHeight="1" x14ac:dyDescent="0.2">
      <c r="A125" s="53">
        <v>661</v>
      </c>
      <c r="B125" s="86" t="s">
        <v>296</v>
      </c>
      <c r="C125" s="50" t="s">
        <v>297</v>
      </c>
      <c r="D125" s="51">
        <f t="shared" ref="D125:E125" si="28">SUM(D126:D127)</f>
        <v>201102.06</v>
      </c>
      <c r="E125" s="51">
        <f t="shared" si="28"/>
        <v>457532</v>
      </c>
      <c r="F125" s="52">
        <f t="shared" si="0"/>
        <v>227.51233875973224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201102.06</v>
      </c>
      <c r="E127" s="242">
        <v>457532</v>
      </c>
      <c r="F127" s="52">
        <f t="shared" si="0"/>
        <v>227.51233875973224</v>
      </c>
    </row>
    <row r="128" spans="1:6" ht="24" x14ac:dyDescent="0.2">
      <c r="A128" s="53">
        <v>663</v>
      </c>
      <c r="B128" s="231" t="s">
        <v>302</v>
      </c>
      <c r="C128" s="50" t="s">
        <v>303</v>
      </c>
      <c r="D128" s="51">
        <f t="shared" ref="D128:E128" si="29">SUM(D129:D132)</f>
        <v>3774.54</v>
      </c>
      <c r="E128" s="51">
        <f t="shared" si="29"/>
        <v>0</v>
      </c>
      <c r="F128" s="52">
        <f t="shared" si="0"/>
        <v>0</v>
      </c>
    </row>
    <row r="129" spans="1:6" ht="12.75" customHeight="1" x14ac:dyDescent="0.2">
      <c r="A129" s="53">
        <v>6631</v>
      </c>
      <c r="B129" s="86" t="s">
        <v>304</v>
      </c>
      <c r="C129" s="50" t="s">
        <v>305</v>
      </c>
      <c r="D129" s="242">
        <v>3774.54</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1745146.8799999999</v>
      </c>
      <c r="E133" s="51">
        <f t="shared" si="30"/>
        <v>2089815.04</v>
      </c>
      <c r="F133" s="52">
        <f t="shared" ref="F133:F223" si="31">IF(D133&lt;&gt;0,IF(E133/D133&gt;=100,"&gt;&gt;100",E133/D133*100),"-")</f>
        <v>119.75009461667779</v>
      </c>
    </row>
    <row r="134" spans="1:6" ht="24" x14ac:dyDescent="0.2">
      <c r="A134" s="53">
        <v>671</v>
      </c>
      <c r="B134" s="232" t="s">
        <v>314</v>
      </c>
      <c r="C134" s="50" t="s">
        <v>315</v>
      </c>
      <c r="D134" s="51">
        <f t="shared" ref="D134:E134" si="32">SUM(D135:D137)</f>
        <v>1745146.8799999999</v>
      </c>
      <c r="E134" s="51">
        <f t="shared" si="32"/>
        <v>2089815.04</v>
      </c>
      <c r="F134" s="52">
        <f t="shared" si="31"/>
        <v>119.75009461667779</v>
      </c>
    </row>
    <row r="135" spans="1:6" ht="12.75" customHeight="1" x14ac:dyDescent="0.2">
      <c r="A135" s="53">
        <v>6711</v>
      </c>
      <c r="B135" s="85" t="s">
        <v>316</v>
      </c>
      <c r="C135" s="50" t="s">
        <v>317</v>
      </c>
      <c r="D135" s="242">
        <v>1745146.8799999999</v>
      </c>
      <c r="E135" s="242">
        <v>2089815.04</v>
      </c>
      <c r="F135" s="52">
        <f t="shared" si="31"/>
        <v>119.75009461667779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2018770.48</v>
      </c>
      <c r="E151" s="51">
        <f t="shared" si="35"/>
        <v>2527386.3499999996</v>
      </c>
      <c r="F151" s="52">
        <f t="shared" si="31"/>
        <v>125.19433858573163</v>
      </c>
    </row>
    <row r="152" spans="1:6" ht="12.75" customHeight="1" x14ac:dyDescent="0.2">
      <c r="A152" s="53">
        <v>31</v>
      </c>
      <c r="B152" s="85" t="s">
        <v>349</v>
      </c>
      <c r="C152" s="50" t="s">
        <v>350</v>
      </c>
      <c r="D152" s="51">
        <f t="shared" ref="D152:E152" si="36">D153+D158+D159</f>
        <v>1685339.4100000001</v>
      </c>
      <c r="E152" s="51">
        <f t="shared" si="36"/>
        <v>2021251.31</v>
      </c>
      <c r="F152" s="52">
        <f t="shared" si="31"/>
        <v>119.93140954319699</v>
      </c>
    </row>
    <row r="153" spans="1:6" ht="12.75" customHeight="1" x14ac:dyDescent="0.2">
      <c r="A153" s="53">
        <v>311</v>
      </c>
      <c r="B153" s="85" t="s">
        <v>351</v>
      </c>
      <c r="C153" s="50" t="s">
        <v>352</v>
      </c>
      <c r="D153" s="51">
        <f t="shared" ref="D153:E153" si="37">SUM(D154:D157)</f>
        <v>1401695.53</v>
      </c>
      <c r="E153" s="51">
        <f t="shared" si="37"/>
        <v>1679407.3800000001</v>
      </c>
      <c r="F153" s="52">
        <f t="shared" si="31"/>
        <v>119.81256585729427</v>
      </c>
    </row>
    <row r="154" spans="1:6" ht="12.75" customHeight="1" x14ac:dyDescent="0.2">
      <c r="A154" s="53">
        <v>3111</v>
      </c>
      <c r="B154" s="85" t="s">
        <v>353</v>
      </c>
      <c r="C154" s="50" t="s">
        <v>354</v>
      </c>
      <c r="D154" s="242">
        <v>1398454.85</v>
      </c>
      <c r="E154" s="242">
        <v>1676009.02</v>
      </c>
      <c r="F154" s="52">
        <f t="shared" si="31"/>
        <v>119.84720278956449</v>
      </c>
    </row>
    <row r="155" spans="1:6" ht="12.75" customHeight="1" x14ac:dyDescent="0.2">
      <c r="A155" s="53">
        <v>3112</v>
      </c>
      <c r="B155" s="85" t="s">
        <v>355</v>
      </c>
      <c r="C155" s="50" t="s">
        <v>356</v>
      </c>
      <c r="D155" s="242">
        <v>1178.2</v>
      </c>
      <c r="E155" s="242">
        <v>0</v>
      </c>
      <c r="F155" s="52">
        <f t="shared" si="31"/>
        <v>0</v>
      </c>
    </row>
    <row r="156" spans="1:6" ht="12.75" customHeight="1" x14ac:dyDescent="0.2">
      <c r="A156" s="53">
        <v>3113</v>
      </c>
      <c r="B156" s="85" t="s">
        <v>357</v>
      </c>
      <c r="C156" s="50" t="s">
        <v>358</v>
      </c>
      <c r="D156" s="242">
        <v>2062.48</v>
      </c>
      <c r="E156" s="242">
        <v>3398.36</v>
      </c>
      <c r="F156" s="52">
        <f t="shared" si="31"/>
        <v>164.77056747216943</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60453.279999999999</v>
      </c>
      <c r="E158" s="242">
        <v>69476.34</v>
      </c>
      <c r="F158" s="52">
        <f t="shared" si="31"/>
        <v>114.9256748351785</v>
      </c>
    </row>
    <row r="159" spans="1:6" ht="12.75" customHeight="1" x14ac:dyDescent="0.2">
      <c r="A159" s="53">
        <v>313</v>
      </c>
      <c r="B159" s="85" t="s">
        <v>363</v>
      </c>
      <c r="C159" s="50" t="s">
        <v>364</v>
      </c>
      <c r="D159" s="51">
        <f t="shared" ref="D159:E159" si="38">SUM(D160:D162)</f>
        <v>223190.6</v>
      </c>
      <c r="E159" s="51">
        <f t="shared" si="38"/>
        <v>272367.58999999997</v>
      </c>
      <c r="F159" s="52">
        <f t="shared" si="31"/>
        <v>122.03362955249905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223141</v>
      </c>
      <c r="E161" s="242">
        <v>272358.86</v>
      </c>
      <c r="F161" s="52">
        <f t="shared" si="31"/>
        <v>122.05684298268807</v>
      </c>
    </row>
    <row r="162" spans="1:6" ht="12.75" customHeight="1" x14ac:dyDescent="0.2">
      <c r="A162" s="53">
        <v>3133</v>
      </c>
      <c r="B162" s="85" t="s">
        <v>368</v>
      </c>
      <c r="C162" s="50" t="s">
        <v>369</v>
      </c>
      <c r="D162" s="242">
        <v>49.6</v>
      </c>
      <c r="E162" s="242">
        <v>8.73</v>
      </c>
      <c r="F162" s="52">
        <f t="shared" si="31"/>
        <v>17.600806451612904</v>
      </c>
    </row>
    <row r="163" spans="1:6" ht="12.75" customHeight="1" x14ac:dyDescent="0.2">
      <c r="A163" s="53">
        <v>32</v>
      </c>
      <c r="B163" s="85" t="s">
        <v>370</v>
      </c>
      <c r="C163" s="50" t="s">
        <v>371</v>
      </c>
      <c r="D163" s="51">
        <f t="shared" ref="D163:E163" si="39">D164+D169+D177+D187+D188</f>
        <v>328790.71999999997</v>
      </c>
      <c r="E163" s="51">
        <f t="shared" si="39"/>
        <v>502836.65</v>
      </c>
      <c r="F163" s="52">
        <f t="shared" si="31"/>
        <v>152.93517104132383</v>
      </c>
    </row>
    <row r="164" spans="1:6" ht="12.75" customHeight="1" x14ac:dyDescent="0.2">
      <c r="A164" s="53">
        <v>321</v>
      </c>
      <c r="B164" s="85" t="s">
        <v>372</v>
      </c>
      <c r="C164" s="50" t="s">
        <v>373</v>
      </c>
      <c r="D164" s="51">
        <f t="shared" ref="D164:E164" si="40">SUM(D165:D168)</f>
        <v>52067.05</v>
      </c>
      <c r="E164" s="51">
        <f t="shared" si="40"/>
        <v>64788.009999999995</v>
      </c>
      <c r="F164" s="52">
        <f t="shared" si="31"/>
        <v>124.43188158345824</v>
      </c>
    </row>
    <row r="165" spans="1:6" ht="12.75" customHeight="1" x14ac:dyDescent="0.2">
      <c r="A165" s="53">
        <v>3211</v>
      </c>
      <c r="B165" s="85" t="s">
        <v>374</v>
      </c>
      <c r="C165" s="50" t="s">
        <v>375</v>
      </c>
      <c r="D165" s="242">
        <v>25564.89</v>
      </c>
      <c r="E165" s="242">
        <v>34510.14</v>
      </c>
      <c r="F165" s="52">
        <f t="shared" si="31"/>
        <v>134.99037156037051</v>
      </c>
    </row>
    <row r="166" spans="1:6" ht="12.75" customHeight="1" x14ac:dyDescent="0.2">
      <c r="A166" s="53">
        <v>3212</v>
      </c>
      <c r="B166" s="85" t="s">
        <v>376</v>
      </c>
      <c r="C166" s="50" t="s">
        <v>377</v>
      </c>
      <c r="D166" s="242">
        <v>20204.990000000002</v>
      </c>
      <c r="E166" s="242">
        <v>17394.599999999999</v>
      </c>
      <c r="F166" s="52">
        <f t="shared" si="31"/>
        <v>86.090614249252269</v>
      </c>
    </row>
    <row r="167" spans="1:6" ht="12.75" customHeight="1" x14ac:dyDescent="0.2">
      <c r="A167" s="53">
        <v>3213</v>
      </c>
      <c r="B167" s="85" t="s">
        <v>378</v>
      </c>
      <c r="C167" s="50" t="s">
        <v>379</v>
      </c>
      <c r="D167" s="242">
        <v>6249.17</v>
      </c>
      <c r="E167" s="242">
        <v>12879.27</v>
      </c>
      <c r="F167" s="52">
        <f t="shared" si="31"/>
        <v>206.09568950756659</v>
      </c>
    </row>
    <row r="168" spans="1:6" ht="12.75" customHeight="1" x14ac:dyDescent="0.2">
      <c r="A168" s="53">
        <v>3214</v>
      </c>
      <c r="B168" s="85" t="s">
        <v>380</v>
      </c>
      <c r="C168" s="50" t="s">
        <v>381</v>
      </c>
      <c r="D168" s="242">
        <v>48</v>
      </c>
      <c r="E168" s="242">
        <v>4</v>
      </c>
      <c r="F168" s="52">
        <f t="shared" si="31"/>
        <v>8.3333333333333321</v>
      </c>
    </row>
    <row r="169" spans="1:6" ht="12.75" customHeight="1" x14ac:dyDescent="0.2">
      <c r="A169" s="53">
        <v>322</v>
      </c>
      <c r="B169" s="85" t="s">
        <v>382</v>
      </c>
      <c r="C169" s="50" t="s">
        <v>383</v>
      </c>
      <c r="D169" s="51">
        <f t="shared" ref="D169:E169" si="41">SUM(D170:D176)</f>
        <v>36549.26</v>
      </c>
      <c r="E169" s="51">
        <f t="shared" si="41"/>
        <v>30291.31</v>
      </c>
      <c r="F169" s="52">
        <f t="shared" si="31"/>
        <v>82.878039117618258</v>
      </c>
    </row>
    <row r="170" spans="1:6" ht="12.75" customHeight="1" x14ac:dyDescent="0.2">
      <c r="A170" s="53">
        <v>3221</v>
      </c>
      <c r="B170" s="85" t="s">
        <v>384</v>
      </c>
      <c r="C170" s="50" t="s">
        <v>385</v>
      </c>
      <c r="D170" s="242">
        <v>17043.939999999999</v>
      </c>
      <c r="E170" s="242">
        <v>13100.83</v>
      </c>
      <c r="F170" s="52">
        <f t="shared" si="31"/>
        <v>76.865032381010508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18583.27</v>
      </c>
      <c r="E172" s="242">
        <v>16076.99</v>
      </c>
      <c r="F172" s="52">
        <f t="shared" si="31"/>
        <v>86.513245515993688</v>
      </c>
    </row>
    <row r="173" spans="1:6" ht="12.75" customHeight="1" x14ac:dyDescent="0.2">
      <c r="A173" s="53">
        <v>3224</v>
      </c>
      <c r="B173" s="85" t="s">
        <v>390</v>
      </c>
      <c r="C173" s="50" t="s">
        <v>391</v>
      </c>
      <c r="D173" s="242">
        <v>291.07</v>
      </c>
      <c r="E173" s="242">
        <v>275.91000000000003</v>
      </c>
      <c r="F173" s="52">
        <f t="shared" si="31"/>
        <v>94.791630879169972</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630.98</v>
      </c>
      <c r="E176" s="242">
        <v>837.58</v>
      </c>
      <c r="F176" s="52">
        <f t="shared" si="31"/>
        <v>132.74271767726393</v>
      </c>
    </row>
    <row r="177" spans="1:6" ht="12.75" customHeight="1" x14ac:dyDescent="0.2">
      <c r="A177" s="53">
        <v>323</v>
      </c>
      <c r="B177" s="85" t="s">
        <v>398</v>
      </c>
      <c r="C177" s="50" t="s">
        <v>399</v>
      </c>
      <c r="D177" s="51">
        <f t="shared" ref="D177:E177" si="42">SUM(D178:D186)</f>
        <v>206647.56</v>
      </c>
      <c r="E177" s="51">
        <f t="shared" si="42"/>
        <v>360807.56</v>
      </c>
      <c r="F177" s="52">
        <f t="shared" si="31"/>
        <v>174.60044531858978</v>
      </c>
    </row>
    <row r="178" spans="1:6" ht="12.75" customHeight="1" x14ac:dyDescent="0.2">
      <c r="A178" s="53">
        <v>3231</v>
      </c>
      <c r="B178" s="85" t="s">
        <v>400</v>
      </c>
      <c r="C178" s="50" t="s">
        <v>401</v>
      </c>
      <c r="D178" s="242">
        <v>1791.36</v>
      </c>
      <c r="E178" s="242">
        <v>1698.4</v>
      </c>
      <c r="F178" s="52">
        <f t="shared" si="31"/>
        <v>94.810646659521268</v>
      </c>
    </row>
    <row r="179" spans="1:6" ht="12.75" customHeight="1" x14ac:dyDescent="0.2">
      <c r="A179" s="53">
        <v>3232</v>
      </c>
      <c r="B179" s="85" t="s">
        <v>402</v>
      </c>
      <c r="C179" s="50" t="s">
        <v>403</v>
      </c>
      <c r="D179" s="242">
        <v>6671.48</v>
      </c>
      <c r="E179" s="242">
        <v>9370.92</v>
      </c>
      <c r="F179" s="52">
        <f t="shared" si="31"/>
        <v>140.46238615719452</v>
      </c>
    </row>
    <row r="180" spans="1:6" ht="12.75" customHeight="1" x14ac:dyDescent="0.2">
      <c r="A180" s="53">
        <v>3233</v>
      </c>
      <c r="B180" s="85" t="s">
        <v>404</v>
      </c>
      <c r="C180" s="50" t="s">
        <v>405</v>
      </c>
      <c r="D180" s="242">
        <v>1058.4000000000001</v>
      </c>
      <c r="E180" s="242">
        <v>5448.06</v>
      </c>
      <c r="F180" s="52">
        <f t="shared" si="31"/>
        <v>514.74489795918373</v>
      </c>
    </row>
    <row r="181" spans="1:6" ht="12.75" customHeight="1" x14ac:dyDescent="0.2">
      <c r="A181" s="53">
        <v>3234</v>
      </c>
      <c r="B181" s="85" t="s">
        <v>406</v>
      </c>
      <c r="C181" s="50" t="s">
        <v>407</v>
      </c>
      <c r="D181" s="242">
        <v>4240.51</v>
      </c>
      <c r="E181" s="242">
        <v>5143.16</v>
      </c>
      <c r="F181" s="52">
        <f t="shared" si="31"/>
        <v>121.28635470733474</v>
      </c>
    </row>
    <row r="182" spans="1:6" ht="12.75" customHeight="1" x14ac:dyDescent="0.2">
      <c r="A182" s="53">
        <v>3235</v>
      </c>
      <c r="B182" s="85" t="s">
        <v>408</v>
      </c>
      <c r="C182" s="50" t="s">
        <v>409</v>
      </c>
      <c r="D182" s="242">
        <v>16659.330000000002</v>
      </c>
      <c r="E182" s="242">
        <v>14935.66</v>
      </c>
      <c r="F182" s="52">
        <f t="shared" si="31"/>
        <v>89.653425437877743</v>
      </c>
    </row>
    <row r="183" spans="1:6" ht="12.75" customHeight="1" x14ac:dyDescent="0.2">
      <c r="A183" s="53">
        <v>3236</v>
      </c>
      <c r="B183" s="85" t="s">
        <v>410</v>
      </c>
      <c r="C183" s="50" t="s">
        <v>411</v>
      </c>
      <c r="D183" s="242">
        <v>2888.8</v>
      </c>
      <c r="E183" s="242">
        <v>1796.5</v>
      </c>
      <c r="F183" s="52">
        <f t="shared" si="31"/>
        <v>62.188451952367764</v>
      </c>
    </row>
    <row r="184" spans="1:6" ht="12.75" customHeight="1" x14ac:dyDescent="0.2">
      <c r="A184" s="53">
        <v>3237</v>
      </c>
      <c r="B184" s="85" t="s">
        <v>412</v>
      </c>
      <c r="C184" s="50" t="s">
        <v>413</v>
      </c>
      <c r="D184" s="242">
        <v>142420.94</v>
      </c>
      <c r="E184" s="242">
        <v>294343.98</v>
      </c>
      <c r="F184" s="52">
        <f t="shared" si="31"/>
        <v>206.67184193560297</v>
      </c>
    </row>
    <row r="185" spans="1:6" ht="12.75" customHeight="1" x14ac:dyDescent="0.2">
      <c r="A185" s="53">
        <v>3238</v>
      </c>
      <c r="B185" s="85" t="s">
        <v>414</v>
      </c>
      <c r="C185" s="50" t="s">
        <v>415</v>
      </c>
      <c r="D185" s="242">
        <v>21717.94</v>
      </c>
      <c r="E185" s="242">
        <v>20412.63</v>
      </c>
      <c r="F185" s="52">
        <f t="shared" si="31"/>
        <v>93.989715414997931</v>
      </c>
    </row>
    <row r="186" spans="1:6" ht="12.75" customHeight="1" x14ac:dyDescent="0.2">
      <c r="A186" s="53">
        <v>3239</v>
      </c>
      <c r="B186" s="85" t="s">
        <v>416</v>
      </c>
      <c r="C186" s="50" t="s">
        <v>417</v>
      </c>
      <c r="D186" s="242">
        <v>9198.7999999999993</v>
      </c>
      <c r="E186" s="242">
        <v>7658.25</v>
      </c>
      <c r="F186" s="52">
        <f t="shared" si="31"/>
        <v>83.252706874809775</v>
      </c>
    </row>
    <row r="187" spans="1:6" ht="12.75" customHeight="1" x14ac:dyDescent="0.2">
      <c r="A187" s="53">
        <v>324</v>
      </c>
      <c r="B187" s="85" t="s">
        <v>418</v>
      </c>
      <c r="C187" s="50" t="s">
        <v>419</v>
      </c>
      <c r="D187" s="242">
        <v>2163.88</v>
      </c>
      <c r="E187" s="242">
        <v>3480.69</v>
      </c>
      <c r="F187" s="52">
        <f t="shared" si="31"/>
        <v>160.85411390650128</v>
      </c>
    </row>
    <row r="188" spans="1:6" ht="12.75" customHeight="1" x14ac:dyDescent="0.2">
      <c r="A188" s="53">
        <v>329</v>
      </c>
      <c r="B188" s="85" t="s">
        <v>420</v>
      </c>
      <c r="C188" s="50" t="s">
        <v>421</v>
      </c>
      <c r="D188" s="51">
        <f t="shared" ref="D188:E188" si="43">SUM(D189:D195)</f>
        <v>31362.969999999994</v>
      </c>
      <c r="E188" s="51">
        <f t="shared" si="43"/>
        <v>43469.08</v>
      </c>
      <c r="F188" s="52">
        <f t="shared" si="31"/>
        <v>138.60001141473529</v>
      </c>
    </row>
    <row r="189" spans="1:6" ht="12.75" customHeight="1" x14ac:dyDescent="0.2">
      <c r="A189" s="53">
        <v>3291</v>
      </c>
      <c r="B189" s="232" t="s">
        <v>422</v>
      </c>
      <c r="C189" s="50" t="s">
        <v>423</v>
      </c>
      <c r="D189" s="242">
        <v>12373.91</v>
      </c>
      <c r="E189" s="242">
        <v>15404.61</v>
      </c>
      <c r="F189" s="52">
        <f t="shared" si="31"/>
        <v>124.4926623839999</v>
      </c>
    </row>
    <row r="190" spans="1:6" ht="12.75" customHeight="1" x14ac:dyDescent="0.2">
      <c r="A190" s="53">
        <v>3292</v>
      </c>
      <c r="B190" s="85" t="s">
        <v>424</v>
      </c>
      <c r="C190" s="50" t="s">
        <v>425</v>
      </c>
      <c r="D190" s="242">
        <v>3709.48</v>
      </c>
      <c r="E190" s="242">
        <v>3996.66</v>
      </c>
      <c r="F190" s="52">
        <f t="shared" si="31"/>
        <v>107.74178591069368</v>
      </c>
    </row>
    <row r="191" spans="1:6" ht="12.75" customHeight="1" x14ac:dyDescent="0.2">
      <c r="A191" s="53">
        <v>3293</v>
      </c>
      <c r="B191" s="85" t="s">
        <v>426</v>
      </c>
      <c r="C191" s="50" t="s">
        <v>427</v>
      </c>
      <c r="D191" s="242">
        <v>9572.31</v>
      </c>
      <c r="E191" s="242">
        <v>20501.27</v>
      </c>
      <c r="F191" s="52">
        <f t="shared" si="31"/>
        <v>214.17265007088156</v>
      </c>
    </row>
    <row r="192" spans="1:6" ht="12.75" customHeight="1" x14ac:dyDescent="0.2">
      <c r="A192" s="53">
        <v>3294</v>
      </c>
      <c r="B192" s="85" t="s">
        <v>428</v>
      </c>
      <c r="C192" s="50" t="s">
        <v>429</v>
      </c>
      <c r="D192" s="242">
        <v>561.41999999999996</v>
      </c>
      <c r="E192" s="242">
        <v>805.29</v>
      </c>
      <c r="F192" s="52">
        <f t="shared" si="31"/>
        <v>143.43806775675964</v>
      </c>
    </row>
    <row r="193" spans="1:6" ht="12.75" customHeight="1" x14ac:dyDescent="0.2">
      <c r="A193" s="53">
        <v>3295</v>
      </c>
      <c r="B193" s="85" t="s">
        <v>430</v>
      </c>
      <c r="C193" s="50" t="s">
        <v>431</v>
      </c>
      <c r="D193" s="242">
        <v>280.77999999999997</v>
      </c>
      <c r="E193" s="242">
        <v>868.78</v>
      </c>
      <c r="F193" s="52">
        <f t="shared" si="31"/>
        <v>309.41662511574901</v>
      </c>
    </row>
    <row r="194" spans="1:6" ht="12.75" customHeight="1" x14ac:dyDescent="0.2">
      <c r="A194" s="53" t="s">
        <v>432</v>
      </c>
      <c r="B194" s="85" t="s">
        <v>433</v>
      </c>
      <c r="C194" s="50" t="s">
        <v>432</v>
      </c>
      <c r="D194" s="242">
        <v>2098.96</v>
      </c>
      <c r="E194" s="242">
        <v>543.12</v>
      </c>
      <c r="F194" s="52">
        <f t="shared" si="31"/>
        <v>25.875671761253194</v>
      </c>
    </row>
    <row r="195" spans="1:6" ht="12.75" customHeight="1" x14ac:dyDescent="0.2">
      <c r="A195" s="53">
        <v>3299</v>
      </c>
      <c r="B195" s="85" t="s">
        <v>434</v>
      </c>
      <c r="C195" s="50" t="s">
        <v>435</v>
      </c>
      <c r="D195" s="242">
        <v>2766.11</v>
      </c>
      <c r="E195" s="242">
        <v>1349.35</v>
      </c>
      <c r="F195" s="52">
        <f t="shared" si="31"/>
        <v>48.781501820245751</v>
      </c>
    </row>
    <row r="196" spans="1:6" ht="12.75" customHeight="1" x14ac:dyDescent="0.2">
      <c r="A196" s="53">
        <v>34</v>
      </c>
      <c r="B196" s="232" t="s">
        <v>436</v>
      </c>
      <c r="C196" s="50" t="s">
        <v>437</v>
      </c>
      <c r="D196" s="51">
        <f t="shared" ref="D196:E196" si="44">D197+D202+D210</f>
        <v>3379.9399999999996</v>
      </c>
      <c r="E196" s="51">
        <f t="shared" si="44"/>
        <v>2498.6099999999997</v>
      </c>
      <c r="F196" s="52">
        <f t="shared" si="31"/>
        <v>73.924685053580831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874.08</v>
      </c>
      <c r="E202" s="51">
        <f t="shared" si="46"/>
        <v>696.76</v>
      </c>
      <c r="F202" s="52">
        <f t="shared" si="31"/>
        <v>79.713527365916164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874.08</v>
      </c>
      <c r="E204" s="242">
        <v>696.76</v>
      </c>
      <c r="F204" s="52">
        <f t="shared" si="31"/>
        <v>79.713527365916164</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2505.8599999999997</v>
      </c>
      <c r="E210" s="51">
        <f t="shared" si="47"/>
        <v>1801.85</v>
      </c>
      <c r="F210" s="52">
        <f t="shared" si="31"/>
        <v>71.905453616722397</v>
      </c>
    </row>
    <row r="211" spans="1:6" ht="12.75" customHeight="1" x14ac:dyDescent="0.2">
      <c r="A211" s="53">
        <v>3431</v>
      </c>
      <c r="B211" s="232" t="s">
        <v>466</v>
      </c>
      <c r="C211" s="50" t="s">
        <v>467</v>
      </c>
      <c r="D211" s="242">
        <v>1255.79</v>
      </c>
      <c r="E211" s="242">
        <v>1173.1400000000001</v>
      </c>
      <c r="F211" s="52">
        <f t="shared" si="31"/>
        <v>93.418485574817453</v>
      </c>
    </row>
    <row r="212" spans="1:6" ht="12.75" customHeight="1" x14ac:dyDescent="0.2">
      <c r="A212" s="53">
        <v>3432</v>
      </c>
      <c r="B212" s="85" t="s">
        <v>468</v>
      </c>
      <c r="C212" s="50" t="s">
        <v>469</v>
      </c>
      <c r="D212" s="242">
        <v>77.47</v>
      </c>
      <c r="E212" s="242">
        <v>379.15</v>
      </c>
      <c r="F212" s="52">
        <f t="shared" si="31"/>
        <v>489.41525751903959</v>
      </c>
    </row>
    <row r="213" spans="1:6" ht="12.75" customHeight="1" x14ac:dyDescent="0.2">
      <c r="A213" s="53">
        <v>3433</v>
      </c>
      <c r="B213" s="85" t="s">
        <v>470</v>
      </c>
      <c r="C213" s="50" t="s">
        <v>471</v>
      </c>
      <c r="D213" s="242">
        <v>1172.5999999999999</v>
      </c>
      <c r="E213" s="242">
        <v>249.56</v>
      </c>
      <c r="F213" s="52">
        <f t="shared" si="31"/>
        <v>21.282619819205188</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450.71</v>
      </c>
      <c r="E252" s="51">
        <f t="shared" si="63"/>
        <v>799.78</v>
      </c>
      <c r="F252" s="52">
        <f t="shared" ref="F252:F258" si="64">IF(D252&lt;&gt;0,IF(E252/D252&gt;=100,"&gt;&gt;100",E252/D252*100),"-")</f>
        <v>177.44891393579022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450.71</v>
      </c>
      <c r="E259" s="51">
        <f t="shared" si="66"/>
        <v>799.78</v>
      </c>
      <c r="F259" s="52">
        <f t="shared" ref="F259:F262" si="67">IF(D259&lt;&gt;0,IF(E259/D259&gt;=100,"&gt;&gt;100",E259/D259*100),"-")</f>
        <v>177.44891393579022</v>
      </c>
    </row>
    <row r="260" spans="1:6" ht="12.75" customHeight="1" x14ac:dyDescent="0.2">
      <c r="A260" s="53">
        <v>3721</v>
      </c>
      <c r="B260" s="85" t="s">
        <v>560</v>
      </c>
      <c r="C260" s="50" t="s">
        <v>561</v>
      </c>
      <c r="D260" s="242">
        <v>450.71</v>
      </c>
      <c r="E260" s="242">
        <v>799.78</v>
      </c>
      <c r="F260" s="52">
        <f t="shared" si="67"/>
        <v>177.44891393579022</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809.7</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809.7</v>
      </c>
      <c r="E264" s="51">
        <f t="shared" si="70"/>
        <v>0</v>
      </c>
      <c r="F264" s="52">
        <f t="shared" si="69"/>
        <v>0</v>
      </c>
    </row>
    <row r="265" spans="1:6" ht="12.75" customHeight="1" x14ac:dyDescent="0.2">
      <c r="A265" s="53">
        <v>3811</v>
      </c>
      <c r="B265" s="85" t="s">
        <v>570</v>
      </c>
      <c r="C265" s="50" t="s">
        <v>571</v>
      </c>
      <c r="D265" s="242">
        <v>809.7</v>
      </c>
      <c r="E265" s="242"/>
      <c r="F265" s="52">
        <f t="shared" si="69"/>
        <v>0</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2018770.48</v>
      </c>
      <c r="E289" s="51">
        <f t="shared" si="79"/>
        <v>2527386.3499999996</v>
      </c>
      <c r="F289" s="52">
        <f t="shared" si="76"/>
        <v>125.19433858573163</v>
      </c>
    </row>
    <row r="290" spans="1:6" ht="12.75" customHeight="1" x14ac:dyDescent="0.2">
      <c r="A290" s="53" t="s">
        <v>609</v>
      </c>
      <c r="B290" s="85" t="s">
        <v>620</v>
      </c>
      <c r="C290" s="50" t="s">
        <v>621</v>
      </c>
      <c r="D290" s="51">
        <f>IF(D6&gt;=D289,D6-D289,0)</f>
        <v>267974.81000000006</v>
      </c>
      <c r="E290" s="51">
        <f>IF(E6&gt;=E289,E6-E289,0)</f>
        <v>321645.09000000032</v>
      </c>
      <c r="F290" s="52">
        <f t="shared" si="76"/>
        <v>120.0281063731327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389563.48</v>
      </c>
      <c r="E292" s="242">
        <v>616081.07999999996</v>
      </c>
      <c r="F292" s="52">
        <f t="shared" si="76"/>
        <v>158.14651825165953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2690.77</v>
      </c>
      <c r="E294" s="242">
        <v>446.61</v>
      </c>
      <c r="F294" s="52">
        <f t="shared" si="76"/>
        <v>16.597851172712645</v>
      </c>
    </row>
    <row r="295" spans="1:6" ht="24" x14ac:dyDescent="0.2">
      <c r="A295" s="53">
        <v>9661</v>
      </c>
      <c r="B295" s="85" t="s">
        <v>630</v>
      </c>
      <c r="C295" s="50" t="s">
        <v>631</v>
      </c>
      <c r="D295" s="242">
        <v>57.57</v>
      </c>
      <c r="E295" s="242">
        <v>375.67</v>
      </c>
      <c r="F295" s="52">
        <f t="shared" si="76"/>
        <v>652.54472815702627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33101.129999999997</v>
      </c>
      <c r="E350" s="51">
        <f t="shared" si="95"/>
        <v>38517.26</v>
      </c>
      <c r="F350" s="52">
        <f t="shared" si="81"/>
        <v>116.36237191902514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33101.129999999997</v>
      </c>
      <c r="E363" s="51">
        <f t="shared" si="99"/>
        <v>38069.26</v>
      </c>
      <c r="F363" s="52">
        <f t="shared" si="81"/>
        <v>115.00894380342908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32934.74</v>
      </c>
      <c r="E369" s="51">
        <f t="shared" si="101"/>
        <v>34882.28</v>
      </c>
      <c r="F369" s="52">
        <f t="shared" si="81"/>
        <v>105.91333042252649</v>
      </c>
    </row>
    <row r="370" spans="1:6" ht="12.75" customHeight="1" x14ac:dyDescent="0.2">
      <c r="A370" s="53">
        <v>4221</v>
      </c>
      <c r="B370" s="85" t="s">
        <v>675</v>
      </c>
      <c r="C370" s="50" t="s">
        <v>767</v>
      </c>
      <c r="D370" s="242">
        <v>28527.26</v>
      </c>
      <c r="E370" s="242">
        <v>29703.360000000001</v>
      </c>
      <c r="F370" s="52">
        <f t="shared" si="81"/>
        <v>104.12272331797728</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4407.4799999999996</v>
      </c>
      <c r="E376" s="242">
        <v>5178.92</v>
      </c>
      <c r="F376" s="52">
        <f t="shared" si="81"/>
        <v>117.50297221995336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166.39</v>
      </c>
      <c r="E383" s="51">
        <f t="shared" si="103"/>
        <v>714</v>
      </c>
      <c r="F383" s="52">
        <f t="shared" si="81"/>
        <v>429.11232646192684</v>
      </c>
    </row>
    <row r="384" spans="1:6" ht="12.75" customHeight="1" x14ac:dyDescent="0.2">
      <c r="A384" s="53">
        <v>4241</v>
      </c>
      <c r="B384" s="85" t="s">
        <v>784</v>
      </c>
      <c r="C384" s="50" t="s">
        <v>785</v>
      </c>
      <c r="D384" s="242">
        <v>166.39</v>
      </c>
      <c r="E384" s="242">
        <v>714</v>
      </c>
      <c r="F384" s="52">
        <f t="shared" si="81"/>
        <v>429.11232646192684</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2472.98</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2472.98</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448</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v>448</v>
      </c>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33101.129999999997</v>
      </c>
      <c r="E408" s="51">
        <f t="shared" si="111"/>
        <v>38517.26</v>
      </c>
      <c r="F408" s="52">
        <f t="shared" si="81"/>
        <v>116.36237191902514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2286745.29</v>
      </c>
      <c r="E412" s="51">
        <f>E6+E298</f>
        <v>2849031.44</v>
      </c>
      <c r="F412" s="52">
        <f t="shared" si="81"/>
        <v>124.588927873117</v>
      </c>
    </row>
    <row r="413" spans="1:6" ht="12.75" customHeight="1" x14ac:dyDescent="0.2">
      <c r="A413" s="53" t="s">
        <v>609</v>
      </c>
      <c r="B413" s="85" t="s">
        <v>832</v>
      </c>
      <c r="C413" s="50" t="s">
        <v>833</v>
      </c>
      <c r="D413" s="51">
        <f t="shared" ref="D413:E413" si="112">D289+D350</f>
        <v>2051871.6099999999</v>
      </c>
      <c r="E413" s="51">
        <f t="shared" si="112"/>
        <v>2565903.6099999994</v>
      </c>
      <c r="F413" s="52">
        <f t="shared" si="81"/>
        <v>125.05185984809253</v>
      </c>
    </row>
    <row r="414" spans="1:6" ht="12.75" customHeight="1" x14ac:dyDescent="0.2">
      <c r="A414" s="53" t="s">
        <v>609</v>
      </c>
      <c r="B414" s="85" t="s">
        <v>834</v>
      </c>
      <c r="C414" s="50" t="s">
        <v>835</v>
      </c>
      <c r="D414" s="51">
        <f t="shared" ref="D414:E414" si="113">IF(D412&gt;=D413,D412-D413,0)</f>
        <v>234873.68000000017</v>
      </c>
      <c r="E414" s="51">
        <f t="shared" si="113"/>
        <v>283127.83000000054</v>
      </c>
      <c r="F414" s="52">
        <f t="shared" si="81"/>
        <v>120.54472429605579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389563.48</v>
      </c>
      <c r="E416" s="51">
        <f t="shared" si="115"/>
        <v>616081.07999999996</v>
      </c>
      <c r="F416" s="52">
        <f t="shared" si="81"/>
        <v>158.14651825165953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2690.77</v>
      </c>
      <c r="E418" s="62">
        <f t="shared" si="117"/>
        <v>446.61</v>
      </c>
      <c r="F418" s="57">
        <f t="shared" si="81"/>
        <v>16.597851172712645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5897.6</v>
      </c>
      <c r="E528" s="51">
        <f t="shared" si="148"/>
        <v>5897.6</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5897.6</v>
      </c>
      <c r="E593" s="51">
        <f t="shared" si="167"/>
        <v>5897.6</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5897.6</v>
      </c>
      <c r="E599" s="51">
        <f t="shared" si="169"/>
        <v>5897.6</v>
      </c>
      <c r="F599" s="52">
        <f t="shared" si="119"/>
        <v>100</v>
      </c>
    </row>
    <row r="600" spans="1:6" ht="12.75" customHeight="1" x14ac:dyDescent="0.2">
      <c r="A600" s="53">
        <v>5422</v>
      </c>
      <c r="B600" s="85" t="s">
        <v>1198</v>
      </c>
      <c r="C600" s="50" t="s">
        <v>1199</v>
      </c>
      <c r="D600" s="242">
        <v>5897.6</v>
      </c>
      <c r="E600" s="242">
        <v>5897.6</v>
      </c>
      <c r="F600" s="52">
        <f t="shared" si="119"/>
        <v>100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5897.6</v>
      </c>
      <c r="E636" s="51">
        <f t="shared" si="179"/>
        <v>5897.6</v>
      </c>
      <c r="F636" s="52">
        <f t="shared" si="119"/>
        <v>100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2286745.29</v>
      </c>
      <c r="E639" s="51">
        <f t="shared" si="180"/>
        <v>2849031.44</v>
      </c>
      <c r="F639" s="52">
        <f t="shared" si="119"/>
        <v>124.588927873117</v>
      </c>
    </row>
    <row r="640" spans="1:6" ht="12.75" customHeight="1" x14ac:dyDescent="0.2">
      <c r="A640" s="53" t="s">
        <v>609</v>
      </c>
      <c r="B640" s="85" t="s">
        <v>1278</v>
      </c>
      <c r="C640" s="50" t="s">
        <v>1279</v>
      </c>
      <c r="D640" s="51">
        <f t="shared" ref="D640:E640" si="181">D413+D528</f>
        <v>2057769.21</v>
      </c>
      <c r="E640" s="51">
        <f t="shared" si="181"/>
        <v>2571801.2099999995</v>
      </c>
      <c r="F640" s="52">
        <f t="shared" si="119"/>
        <v>124.98006081060954</v>
      </c>
    </row>
    <row r="641" spans="1:6" ht="12.75" customHeight="1" x14ac:dyDescent="0.2">
      <c r="A641" s="53" t="s">
        <v>609</v>
      </c>
      <c r="B641" s="85" t="s">
        <v>1280</v>
      </c>
      <c r="C641" s="50" t="s">
        <v>1281</v>
      </c>
      <c r="D641" s="51">
        <f t="shared" ref="D641:E641" si="182">IF(D639&gt;=D640,D639-D640,0)</f>
        <v>228976.08000000007</v>
      </c>
      <c r="E641" s="51">
        <f t="shared" si="182"/>
        <v>277230.23000000045</v>
      </c>
      <c r="F641" s="52">
        <f t="shared" si="119"/>
        <v>121.07388247715672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389563.48</v>
      </c>
      <c r="E643" s="51">
        <f t="shared" si="184"/>
        <v>616081.07999999996</v>
      </c>
      <c r="F643" s="52">
        <f t="shared" si="119"/>
        <v>158.14651825165953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618539.56000000006</v>
      </c>
      <c r="E645" s="51">
        <f t="shared" si="186"/>
        <v>893311.31000000041</v>
      </c>
      <c r="F645" s="52">
        <f t="shared" si="119"/>
        <v>144.42266392791439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154613.37</v>
      </c>
      <c r="E647" s="243">
        <v>179889.95</v>
      </c>
      <c r="F647" s="57">
        <f t="shared" si="119"/>
        <v>116.34824983117566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435700.27</v>
      </c>
      <c r="E649" s="242">
        <v>622183.59</v>
      </c>
      <c r="F649" s="52">
        <f t="shared" ref="F649:F724" si="188">IF(D649&lt;&gt;0,IF(E649/D649&gt;=100,"&gt;&gt;100",E649/D649*100),"-")</f>
        <v>142.80082727513573</v>
      </c>
    </row>
    <row r="650" spans="1:6" ht="12.75" customHeight="1" x14ac:dyDescent="0.2">
      <c r="A650" s="53" t="s">
        <v>1297</v>
      </c>
      <c r="B650" s="85" t="s">
        <v>1298</v>
      </c>
      <c r="C650" s="50" t="s">
        <v>1297</v>
      </c>
      <c r="D650" s="242">
        <v>2381994.11</v>
      </c>
      <c r="E650" s="242">
        <v>3025753.99</v>
      </c>
      <c r="F650" s="52">
        <f t="shared" si="188"/>
        <v>127.02609033739385</v>
      </c>
    </row>
    <row r="651" spans="1:6" ht="12.75" customHeight="1" x14ac:dyDescent="0.2">
      <c r="A651" s="53" t="s">
        <v>1299</v>
      </c>
      <c r="B651" s="85" t="s">
        <v>1300</v>
      </c>
      <c r="C651" s="50" t="s">
        <v>1299</v>
      </c>
      <c r="D651" s="242">
        <v>2195510.79</v>
      </c>
      <c r="E651" s="242">
        <v>2716100.91</v>
      </c>
      <c r="F651" s="52">
        <f t="shared" si="188"/>
        <v>123.71157192081029</v>
      </c>
    </row>
    <row r="652" spans="1:6" ht="24" x14ac:dyDescent="0.2">
      <c r="A652" s="53">
        <v>11</v>
      </c>
      <c r="B652" s="85" t="s">
        <v>1301</v>
      </c>
      <c r="C652" s="50" t="s">
        <v>1302</v>
      </c>
      <c r="D652" s="51">
        <f t="shared" ref="D652:E652" si="189">+D649+D650-D651</f>
        <v>622183.58999999985</v>
      </c>
      <c r="E652" s="51">
        <f t="shared" si="189"/>
        <v>931836.66999999993</v>
      </c>
      <c r="F652" s="52">
        <f t="shared" si="188"/>
        <v>149.76876358953797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47</v>
      </c>
      <c r="E654" s="262">
        <v>47</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43</v>
      </c>
      <c r="E656" s="262">
        <v>43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4426.12</v>
      </c>
      <c r="F716" s="52" t="str">
        <f t="shared" si="188"/>
        <v>-</v>
      </c>
    </row>
    <row r="717" spans="1:6" ht="12.75" customHeight="1" x14ac:dyDescent="0.2">
      <c r="A717" s="53">
        <v>31215</v>
      </c>
      <c r="B717" s="85" t="s">
        <v>1414</v>
      </c>
      <c r="C717" s="50" t="s">
        <v>1415</v>
      </c>
      <c r="D717" s="242">
        <v>972.11</v>
      </c>
      <c r="E717" s="242">
        <v>3090.08</v>
      </c>
      <c r="F717" s="52">
        <f t="shared" si="188"/>
        <v>317.87349168303996</v>
      </c>
    </row>
    <row r="718" spans="1:6" ht="12.75" customHeight="1" x14ac:dyDescent="0.2">
      <c r="A718" s="53">
        <v>32121</v>
      </c>
      <c r="B718" s="85" t="s">
        <v>1416</v>
      </c>
      <c r="C718" s="50" t="s">
        <v>1417</v>
      </c>
      <c r="D718" s="242">
        <v>20204.990000000002</v>
      </c>
      <c r="E718" s="242">
        <v>17394.599999999999</v>
      </c>
      <c r="F718" s="52">
        <f t="shared" si="188"/>
        <v>86.090614249252269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2888.8</v>
      </c>
      <c r="E720" s="242">
        <v>1796.5</v>
      </c>
      <c r="F720" s="52">
        <f t="shared" si="188"/>
        <v>62.188451952367764</v>
      </c>
    </row>
    <row r="721" spans="1:6" ht="12.75" customHeight="1" x14ac:dyDescent="0.2">
      <c r="A721" s="53" t="s">
        <v>1422</v>
      </c>
      <c r="B721" s="85" t="s">
        <v>1423</v>
      </c>
      <c r="C721" s="50" t="s">
        <v>1422</v>
      </c>
      <c r="D721" s="242">
        <v>134435.48000000001</v>
      </c>
      <c r="E721" s="242">
        <v>265244.37</v>
      </c>
      <c r="F721" s="52">
        <f t="shared" si="188"/>
        <v>197.30235649100965</v>
      </c>
    </row>
    <row r="722" spans="1:6" ht="12.75" customHeight="1" x14ac:dyDescent="0.2">
      <c r="A722" s="53" t="s">
        <v>1424</v>
      </c>
      <c r="B722" s="85" t="s">
        <v>1425</v>
      </c>
      <c r="C722" s="50" t="s">
        <v>1424</v>
      </c>
      <c r="D722" s="242">
        <v>413.37</v>
      </c>
      <c r="E722" s="242">
        <v>7231.16</v>
      </c>
      <c r="F722" s="52">
        <f t="shared" si="188"/>
        <v>1749.3190120231268</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12373.91</v>
      </c>
      <c r="E725" s="242">
        <v>15404.61</v>
      </c>
      <c r="F725" s="52">
        <f t="shared" ref="F725:F979" si="190">IF(D725&lt;&gt;0,IF(E725/D725&gt;=100,"&gt;&gt;100",E725/D725*100),"-")</f>
        <v>124.4926623839999</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874.08</v>
      </c>
      <c r="E739" s="242">
        <v>696.76</v>
      </c>
      <c r="F739" s="52">
        <f t="shared" si="190"/>
        <v>79.713527365916164</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450.71</v>
      </c>
      <c r="E819" s="242">
        <v>799.78</v>
      </c>
      <c r="F819" s="52">
        <f t="shared" si="190"/>
        <v>177.44891393579022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5897.6</v>
      </c>
      <c r="E947" s="242">
        <v>5897.6</v>
      </c>
      <c r="F947" s="52">
        <f t="shared" si="190"/>
        <v>100</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 workbookViewId="0">
      <selection activeCell="D271" sqref="D27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2259399.36</v>
      </c>
      <c r="E6" s="229">
        <f t="shared" si="0"/>
        <v>2576494.0099999998</v>
      </c>
      <c r="F6" s="230">
        <f t="shared" ref="F6:F260" si="1">IF(D6&gt;0,IF(E6/D6&gt;=100,"&gt;&gt;100",E6/D6*100),"-")</f>
        <v>114.03446666462717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1257079.1799999997</v>
      </c>
      <c r="E7" s="104">
        <f t="shared" si="2"/>
        <v>1242323.2699999998</v>
      </c>
      <c r="F7" s="93">
        <f t="shared" si="1"/>
        <v>98.826174974912888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103209.64</v>
      </c>
      <c r="E8" s="104">
        <f>E9+E10-E11</f>
        <v>103209.64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103209.64</v>
      </c>
      <c r="E9" s="247">
        <v>103209.64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1153869.5399999998</v>
      </c>
      <c r="E12" s="104">
        <f t="shared" si="3"/>
        <v>1139113.6299999999</v>
      </c>
      <c r="F12" s="93">
        <f t="shared" si="1"/>
        <v>98.721180385782617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1078014.48</v>
      </c>
      <c r="E13" s="104">
        <f t="shared" si="4"/>
        <v>1055889.3599999999</v>
      </c>
      <c r="F13" s="93">
        <f t="shared" si="1"/>
        <v>97.947604562788428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1740662.79</v>
      </c>
      <c r="E15" s="247">
        <v>1740662.79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9520.76</v>
      </c>
      <c r="E16" s="247">
        <v>9520.76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598.74</v>
      </c>
      <c r="E17" s="247">
        <v>598.74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672767.81</v>
      </c>
      <c r="E18" s="247">
        <v>694892.93</v>
      </c>
      <c r="F18" s="93">
        <f t="shared" si="1"/>
        <v>103.28867102009534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71096.170000000042</v>
      </c>
      <c r="E19" s="104">
        <f t="shared" si="5"/>
        <v>77573.199999999953</v>
      </c>
      <c r="F19" s="93">
        <f t="shared" si="1"/>
        <v>109.1102375838247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492723.21</v>
      </c>
      <c r="E20" s="247">
        <v>526000.77</v>
      </c>
      <c r="F20" s="93">
        <f t="shared" si="1"/>
        <v>106.7538040272144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12651.03</v>
      </c>
      <c r="E21" s="247">
        <v>12651.03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3601.47</v>
      </c>
      <c r="E22" s="247">
        <v>3601.47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211177.95</v>
      </c>
      <c r="E26" s="247">
        <v>211177.95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649057.49</v>
      </c>
      <c r="E28" s="247">
        <v>675858.02</v>
      </c>
      <c r="F28" s="93">
        <f t="shared" si="1"/>
        <v>104.12914578645413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572.63000000000466</v>
      </c>
      <c r="E35" s="104">
        <f t="shared" si="7"/>
        <v>1001.9700000000012</v>
      </c>
      <c r="F35" s="93">
        <f t="shared" si="1"/>
        <v>174.9768611494321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207219.02</v>
      </c>
      <c r="E36" s="247">
        <v>207933.02</v>
      </c>
      <c r="F36" s="93">
        <f t="shared" si="1"/>
        <v>100.3445629653108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0.51</v>
      </c>
      <c r="E37" s="247">
        <v>0.51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206646.9</v>
      </c>
      <c r="E40" s="247">
        <v>206931.56</v>
      </c>
      <c r="F40" s="93">
        <f t="shared" si="1"/>
        <v>100.13775188497868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4186.260000000002</v>
      </c>
      <c r="E45" s="104">
        <f t="shared" si="9"/>
        <v>4649.1000000000058</v>
      </c>
      <c r="F45" s="93">
        <f t="shared" si="1"/>
        <v>111.05616946869053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69124.91</v>
      </c>
      <c r="E47" s="247">
        <v>71597.89</v>
      </c>
      <c r="F47" s="93">
        <f t="shared" si="1"/>
        <v>103.57755257836862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64938.65</v>
      </c>
      <c r="E50" s="247">
        <v>66948.789999999994</v>
      </c>
      <c r="F50" s="93">
        <f t="shared" si="1"/>
        <v>103.09544470049808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12320.39</v>
      </c>
      <c r="E54" s="247">
        <v>12320.39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12320.39</v>
      </c>
      <c r="E55" s="247">
        <v>12320.39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1002320.1800000002</v>
      </c>
      <c r="E68" s="104">
        <f t="shared" si="13"/>
        <v>1334170.7400000002</v>
      </c>
      <c r="F68" s="93">
        <f t="shared" si="1"/>
        <v>133.1082389262082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622183.59000000008</v>
      </c>
      <c r="E69" s="104">
        <f t="shared" si="14"/>
        <v>931836.67</v>
      </c>
      <c r="F69" s="93">
        <f t="shared" si="1"/>
        <v>149.76876358953791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621345.54</v>
      </c>
      <c r="E70" s="104">
        <f t="shared" si="15"/>
        <v>930890.56</v>
      </c>
      <c r="F70" s="93">
        <f t="shared" si="1"/>
        <v>149.8184987374336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621345.54</v>
      </c>
      <c r="E72" s="247">
        <v>930890.56</v>
      </c>
      <c r="F72" s="93">
        <f t="shared" si="1"/>
        <v>149.8184987374336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838.05</v>
      </c>
      <c r="E76" s="247">
        <v>946.11</v>
      </c>
      <c r="F76" s="93">
        <f t="shared" si="1"/>
        <v>112.89421872203329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28517.780000000002</v>
      </c>
      <c r="E78" s="104">
        <f>E79+SUM(E82:E84)-E85+E86</f>
        <v>25027.16</v>
      </c>
      <c r="F78" s="93">
        <f t="shared" si="1"/>
        <v>87.759846664081138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11091.7</v>
      </c>
      <c r="E82" s="247">
        <v>0</v>
      </c>
      <c r="F82" s="93">
        <f t="shared" si="1"/>
        <v>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200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17426.080000000002</v>
      </c>
      <c r="E86" s="247">
        <v>24827.16</v>
      </c>
      <c r="F86" s="93">
        <f t="shared" si="1"/>
        <v>142.47128441967442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196947.38</v>
      </c>
      <c r="E134" s="104">
        <f t="shared" si="23"/>
        <v>196947.37</v>
      </c>
      <c r="F134" s="93">
        <f t="shared" si="1"/>
        <v>99.999994922501628</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196947.38</v>
      </c>
      <c r="E135" s="104">
        <f t="shared" si="24"/>
        <v>196947.37</v>
      </c>
      <c r="F135" s="93">
        <f t="shared" si="1"/>
        <v>99.999994922501628</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196947.38</v>
      </c>
      <c r="E140" s="247">
        <v>196947.37</v>
      </c>
      <c r="F140" s="93">
        <f t="shared" si="1"/>
        <v>99.999994922501628</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58.06</v>
      </c>
      <c r="E146" s="104">
        <f t="shared" si="26"/>
        <v>469.59</v>
      </c>
      <c r="F146" s="93">
        <f t="shared" si="1"/>
        <v>808.80124009645192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58.06</v>
      </c>
      <c r="E160" s="247">
        <v>469.59</v>
      </c>
      <c r="F160" s="93">
        <f t="shared" si="1"/>
        <v>808.80124009645192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154613.37000000002</v>
      </c>
      <c r="E170" s="104">
        <f t="shared" si="29"/>
        <v>179889.95</v>
      </c>
      <c r="F170" s="93">
        <f t="shared" si="1"/>
        <v>116.34824983117565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8858.7000000000007</v>
      </c>
      <c r="E171" s="247">
        <v>6049.39</v>
      </c>
      <c r="F171" s="93">
        <f t="shared" si="1"/>
        <v>68.287559122670373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145754.67000000001</v>
      </c>
      <c r="E173" s="247">
        <v>173840.56</v>
      </c>
      <c r="F173" s="93">
        <f t="shared" si="1"/>
        <v>119.26928996511741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2259399.36</v>
      </c>
      <c r="E175" s="104">
        <f t="shared" si="30"/>
        <v>2576494.0100000002</v>
      </c>
      <c r="F175" s="93">
        <f t="shared" si="1"/>
        <v>114.0344666646272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209191.74999999997</v>
      </c>
      <c r="E176" s="104">
        <f t="shared" si="31"/>
        <v>262564.75</v>
      </c>
      <c r="F176" s="93">
        <f t="shared" si="1"/>
        <v>125.51391247503787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184127.14999999997</v>
      </c>
      <c r="E177" s="104">
        <f t="shared" si="32"/>
        <v>243397.75</v>
      </c>
      <c r="F177" s="93">
        <f t="shared" si="1"/>
        <v>132.19003824259488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145300.29999999999</v>
      </c>
      <c r="E178" s="247">
        <v>172935.61</v>
      </c>
      <c r="F178" s="93">
        <f t="shared" si="1"/>
        <v>119.01944455723768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19875.27</v>
      </c>
      <c r="E179" s="247">
        <v>65035.34</v>
      </c>
      <c r="F179" s="93">
        <f t="shared" si="1"/>
        <v>327.21739126059668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91.78</v>
      </c>
      <c r="E180" s="104">
        <f t="shared" si="33"/>
        <v>110.51</v>
      </c>
      <c r="F180" s="93">
        <f t="shared" si="1"/>
        <v>120.40749618653301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91.78</v>
      </c>
      <c r="E183" s="247">
        <v>110.51</v>
      </c>
      <c r="F183" s="93">
        <f t="shared" si="1"/>
        <v>120.40749618653301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18859.8</v>
      </c>
      <c r="E188" s="247">
        <v>5316.29</v>
      </c>
      <c r="F188" s="93">
        <f t="shared" si="1"/>
        <v>28.188474957316622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25064.6</v>
      </c>
      <c r="E206" s="104">
        <f t="shared" si="37"/>
        <v>19167</v>
      </c>
      <c r="F206" s="93">
        <f t="shared" si="1"/>
        <v>76.470400485146385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25064.6</v>
      </c>
      <c r="E207" s="104">
        <f t="shared" si="38"/>
        <v>19167</v>
      </c>
      <c r="F207" s="93">
        <f t="shared" si="1"/>
        <v>76.470400485146385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25064.6</v>
      </c>
      <c r="E208" s="247">
        <v>19167</v>
      </c>
      <c r="F208" s="93">
        <f t="shared" si="1"/>
        <v>76.470400485146385</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2050207.61</v>
      </c>
      <c r="E237" s="104">
        <f t="shared" si="41"/>
        <v>2313929.2600000002</v>
      </c>
      <c r="F237" s="93">
        <f t="shared" si="1"/>
        <v>112.86316803789447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1429047.58</v>
      </c>
      <c r="E238" s="104">
        <f t="shared" si="42"/>
        <v>1420189.26</v>
      </c>
      <c r="F238" s="93">
        <f t="shared" si="1"/>
        <v>99.380124208320623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1454112.1800000002</v>
      </c>
      <c r="E239" s="104">
        <f t="shared" si="43"/>
        <v>1439356.26</v>
      </c>
      <c r="F239" s="93">
        <f t="shared" si="1"/>
        <v>98.985228223588635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967734.9</v>
      </c>
      <c r="E240" s="247">
        <v>967714.5</v>
      </c>
      <c r="F240" s="93">
        <f t="shared" si="1"/>
        <v>99.997891984674723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486377.28</v>
      </c>
      <c r="E241" s="247">
        <v>471641.76</v>
      </c>
      <c r="F241" s="93">
        <f t="shared" si="1"/>
        <v>96.970351904595546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25064.6</v>
      </c>
      <c r="E242" s="104">
        <f t="shared" si="44"/>
        <v>19167</v>
      </c>
      <c r="F242" s="93">
        <f t="shared" si="1"/>
        <v>76.470400485146385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25064.6</v>
      </c>
      <c r="E244" s="247">
        <v>19167</v>
      </c>
      <c r="F244" s="93">
        <f t="shared" si="1"/>
        <v>76.470400485146385</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618539.56000000006</v>
      </c>
      <c r="E245" s="104">
        <f t="shared" si="45"/>
        <v>893311.31</v>
      </c>
      <c r="F245" s="93">
        <f t="shared" si="1"/>
        <v>144.42266392791433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618539.56000000006</v>
      </c>
      <c r="E246" s="104">
        <f t="shared" si="46"/>
        <v>893311.31</v>
      </c>
      <c r="F246" s="93">
        <f t="shared" si="1"/>
        <v>144.42266392791433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618539.56000000006</v>
      </c>
      <c r="E247" s="247">
        <v>893311.31</v>
      </c>
      <c r="F247" s="93">
        <f t="shared" si="1"/>
        <v>144.42266392791433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70.3</v>
      </c>
      <c r="E254" s="247">
        <v>17.920000000000002</v>
      </c>
      <c r="F254" s="93">
        <f t="shared" si="1"/>
        <v>25.490753911806546</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2690.77</v>
      </c>
      <c r="E255" s="247">
        <v>446.61</v>
      </c>
      <c r="F255" s="93">
        <f t="shared" si="1"/>
        <v>16.597851172712645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119814.48</v>
      </c>
      <c r="E259" s="104">
        <f t="shared" si="49"/>
        <v>130657.15</v>
      </c>
      <c r="F259" s="93">
        <f t="shared" si="1"/>
        <v>109.04954893598837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119814.48</v>
      </c>
      <c r="E260" s="248">
        <v>130657.15</v>
      </c>
      <c r="F260" s="97">
        <f t="shared" si="1"/>
        <v>109.04954893598837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58.06</v>
      </c>
      <c r="E265" s="247">
        <v>469.59</v>
      </c>
      <c r="F265" s="93">
        <f t="shared" si="50"/>
        <v>808.80124009645192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14645.92</v>
      </c>
      <c r="E268" s="247">
        <v>1603.76</v>
      </c>
      <c r="F268" s="93">
        <f t="shared" si="50"/>
        <v>10.950216852201841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22800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2780.16</v>
      </c>
      <c r="E271" s="247">
        <v>423.4</v>
      </c>
      <c r="F271" s="93">
        <f t="shared" si="50"/>
        <v>15.229339318600369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184127.15</v>
      </c>
      <c r="E288" s="247">
        <v>243397.75</v>
      </c>
      <c r="F288" s="93">
        <f t="shared" si="50"/>
        <v>132.19003824259485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25064.6</v>
      </c>
      <c r="E294" s="247">
        <v>19167</v>
      </c>
      <c r="F294" s="93">
        <f t="shared" si="50"/>
        <v>76.470400485146385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3375.04</v>
      </c>
      <c r="E297" s="247">
        <v>3375.04</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12915.11</v>
      </c>
      <c r="E302" s="247">
        <v>1148.53</v>
      </c>
      <c r="F302" s="93">
        <f t="shared" si="50"/>
        <v>8.8929169012110627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2" workbookViewId="0">
      <selection activeCell="B35" sqref="B3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2051871.61</v>
      </c>
      <c r="E35" s="81">
        <f t="shared" si="7"/>
        <v>2565903.61</v>
      </c>
      <c r="F35" s="63">
        <f t="shared" si="1"/>
        <v>125.05185984809253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2051871.61</v>
      </c>
      <c r="E66" s="81">
        <f t="shared" si="14"/>
        <v>2565903.61</v>
      </c>
      <c r="F66" s="63">
        <f t="shared" si="1"/>
        <v>125.05185984809253</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2051871.61</v>
      </c>
      <c r="E67" s="249">
        <v>2565903.61</v>
      </c>
      <c r="F67" s="63">
        <f t="shared" si="1"/>
        <v>125.05185984809253</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2051871.61</v>
      </c>
      <c r="E141" s="106">
        <f t="shared" si="28"/>
        <v>2565903.61</v>
      </c>
      <c r="F141" s="82">
        <f t="shared" si="1"/>
        <v>125.05185984809253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3" workbookViewId="0">
      <selection activeCell="E19" sqref="E1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70.940000000000012</v>
      </c>
      <c r="E5" s="107">
        <f t="shared" si="0"/>
        <v>17.930000000000003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70.940000000000012</v>
      </c>
      <c r="E6" s="108">
        <f t="shared" si="1"/>
        <v>17.930000000000003</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70.940000000000012</v>
      </c>
      <c r="E14" s="81">
        <f>SUM(E15:E21)</f>
        <v>17.930000000000003</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70.930000000000007</v>
      </c>
      <c r="E15" s="250">
        <v>17.920000000000002</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0.01</v>
      </c>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v>0.01</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3"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209191.75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2735062.62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5801.79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2670011.61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2054038.61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499224.66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1179.07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115569.27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59249.22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2681689.6200000006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17568.37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2598974.4300000002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2026403.3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454064.59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1160.3399999999999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117346.2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59249.22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5897.6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5897.6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262564.74999999953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262564.75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1148.53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242249.22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19167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2918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Matosec Renata</cp:lastModifiedBy>
  <cp:lastPrinted>2025-01-22T15:18:43Z</cp:lastPrinted>
  <dcterms:created xsi:type="dcterms:W3CDTF">2022-04-01T05:14:30Z</dcterms:created>
  <dcterms:modified xsi:type="dcterms:W3CDTF">2025-01-30T15:00:41Z</dcterms:modified>
</cp:coreProperties>
</file>