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Google Drive\EIZG\Etičko povjerenstvo EIZ\Izvješće rodne ravnopravnosti\"/>
    </mc:Choice>
  </mc:AlternateContent>
  <xr:revisionPtr revIDLastSave="0" documentId="13_ncr:1_{C7CC249F-F950-4CA4-84E4-7180ADA083C7}" xr6:coauthVersionLast="47" xr6:coauthVersionMax="47" xr10:uidLastSave="{00000000-0000-0000-0000-000000000000}"/>
  <bookViews>
    <workbookView xWindow="852" yWindow="-108" windowWidth="22296" windowHeight="13176" activeTab="3" xr2:uid="{8FF85AE3-0892-47B6-8AC9-157AC5444F52}"/>
  </bookViews>
  <sheets>
    <sheet name="2021" sheetId="2" r:id="rId1"/>
    <sheet name="2022" sheetId="1" r:id="rId2"/>
    <sheet name="2023" sheetId="3" r:id="rId3"/>
    <sheet name="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4" l="1"/>
  <c r="H41" i="4"/>
  <c r="G41" i="4"/>
  <c r="H33" i="4"/>
  <c r="G33" i="4"/>
  <c r="Q29" i="4"/>
  <c r="P29" i="4"/>
  <c r="H28" i="4"/>
  <c r="H36" i="4" s="1"/>
  <c r="G28" i="4"/>
  <c r="P18" i="4" s="1"/>
  <c r="Q27" i="4"/>
  <c r="P27" i="4"/>
  <c r="H26" i="4"/>
  <c r="G26" i="4"/>
  <c r="Q24" i="4"/>
  <c r="P24" i="4"/>
  <c r="H24" i="4"/>
  <c r="G24" i="4"/>
  <c r="H22" i="4"/>
  <c r="G22" i="4"/>
  <c r="H20" i="4"/>
  <c r="G20" i="4"/>
  <c r="Q19" i="4"/>
  <c r="Q18" i="4"/>
  <c r="H15" i="4"/>
  <c r="G15" i="4"/>
  <c r="Q14" i="4"/>
  <c r="P14" i="4"/>
  <c r="H11" i="4"/>
  <c r="G11" i="4"/>
  <c r="Q7" i="4"/>
  <c r="P7" i="4"/>
  <c r="H7" i="4"/>
  <c r="G7" i="4"/>
  <c r="Q24" i="3"/>
  <c r="P24" i="3"/>
  <c r="Q19" i="3"/>
  <c r="P19" i="3"/>
  <c r="P30" i="4" l="1"/>
  <c r="Q30" i="4"/>
  <c r="H44" i="4"/>
  <c r="Q10" i="4"/>
  <c r="H29" i="4"/>
  <c r="G36" i="4"/>
  <c r="G29" i="4"/>
  <c r="H41" i="3"/>
  <c r="G41" i="3"/>
  <c r="G36" i="3"/>
  <c r="G44" i="3" s="1"/>
  <c r="H33" i="3"/>
  <c r="G33" i="3"/>
  <c r="Q29" i="3"/>
  <c r="P29" i="3"/>
  <c r="H28" i="3"/>
  <c r="G28" i="3"/>
  <c r="P18" i="3" s="1"/>
  <c r="Q27" i="3"/>
  <c r="P27" i="3"/>
  <c r="H26" i="3"/>
  <c r="G26" i="3"/>
  <c r="H24" i="3"/>
  <c r="G24" i="3"/>
  <c r="H22" i="3"/>
  <c r="G22" i="3"/>
  <c r="H20" i="3"/>
  <c r="G20" i="3"/>
  <c r="H15" i="3"/>
  <c r="G15" i="3"/>
  <c r="Q14" i="3"/>
  <c r="P14" i="3"/>
  <c r="H11" i="3"/>
  <c r="G11" i="3"/>
  <c r="Q7" i="3"/>
  <c r="P7" i="3"/>
  <c r="H7" i="3"/>
  <c r="G7" i="3"/>
  <c r="G41" i="2"/>
  <c r="H38" i="2"/>
  <c r="G38" i="2"/>
  <c r="H32" i="2"/>
  <c r="G32" i="2"/>
  <c r="H28" i="2"/>
  <c r="H34" i="2" s="1"/>
  <c r="G28" i="2"/>
  <c r="G34" i="2" s="1"/>
  <c r="G35" i="2" s="1"/>
  <c r="Q27" i="2"/>
  <c r="Q28" i="2" s="1"/>
  <c r="P27" i="2"/>
  <c r="P28" i="2" s="1"/>
  <c r="Q26" i="2"/>
  <c r="P26" i="2"/>
  <c r="H26" i="2"/>
  <c r="G26" i="2"/>
  <c r="H24" i="2"/>
  <c r="G24" i="2"/>
  <c r="Q23" i="2"/>
  <c r="P23" i="2"/>
  <c r="H22" i="2"/>
  <c r="G22" i="2"/>
  <c r="H20" i="2"/>
  <c r="G20" i="2"/>
  <c r="Q18" i="2"/>
  <c r="P18" i="2"/>
  <c r="H15" i="2"/>
  <c r="G15" i="2"/>
  <c r="Q14" i="2"/>
  <c r="P14" i="2"/>
  <c r="H11" i="2"/>
  <c r="G11" i="2"/>
  <c r="Q10" i="2"/>
  <c r="P10" i="2"/>
  <c r="Q7" i="2"/>
  <c r="P7" i="2"/>
  <c r="H7" i="2"/>
  <c r="G7" i="2"/>
  <c r="G44" i="4" l="1"/>
  <c r="G45" i="4" s="1"/>
  <c r="G37" i="4"/>
  <c r="P10" i="4"/>
  <c r="H37" i="4"/>
  <c r="H36" i="3"/>
  <c r="H44" i="3" s="1"/>
  <c r="H45" i="3" s="1"/>
  <c r="Q18" i="3"/>
  <c r="Q30" i="3"/>
  <c r="G29" i="3"/>
  <c r="P30" i="3"/>
  <c r="H29" i="3"/>
  <c r="P10" i="3"/>
  <c r="H35" i="2"/>
  <c r="G29" i="2"/>
  <c r="H29" i="2"/>
  <c r="H41" i="2"/>
  <c r="H45" i="4" l="1"/>
  <c r="G37" i="3"/>
  <c r="G45" i="3"/>
  <c r="H37" i="3"/>
  <c r="Q10" i="3"/>
  <c r="H42" i="2"/>
  <c r="G42" i="2"/>
  <c r="P14" i="1" l="1"/>
  <c r="Q10" i="1"/>
  <c r="P10" i="1"/>
  <c r="G41" i="1"/>
  <c r="P28" i="1"/>
  <c r="Q19" i="1"/>
  <c r="P19" i="1"/>
  <c r="P7" i="1"/>
  <c r="H28" i="1" l="1"/>
  <c r="G28" i="1"/>
  <c r="G34" i="1" s="1"/>
  <c r="H34" i="1"/>
  <c r="H32" i="1"/>
  <c r="G32" i="1"/>
  <c r="Q28" i="1"/>
  <c r="Q27" i="1"/>
  <c r="P27" i="1"/>
  <c r="Q14" i="1"/>
  <c r="Q7" i="1"/>
  <c r="H41" i="1" l="1"/>
  <c r="Q29" i="1"/>
  <c r="P29" i="1"/>
  <c r="G22" i="1"/>
  <c r="G20" i="1"/>
  <c r="H26" i="1"/>
  <c r="G26" i="1"/>
  <c r="H24" i="1"/>
  <c r="G24" i="1"/>
  <c r="H22" i="1"/>
  <c r="H20" i="1"/>
  <c r="H38" i="1"/>
  <c r="G38" i="1"/>
  <c r="H15" i="1"/>
  <c r="G15" i="1"/>
  <c r="H11" i="1"/>
  <c r="G11" i="1"/>
  <c r="H7" i="1"/>
  <c r="G7" i="1"/>
  <c r="G29" i="1" l="1"/>
  <c r="H29" i="1"/>
  <c r="G35" i="1" l="1"/>
  <c r="G42" i="1"/>
  <c r="H42" i="1"/>
  <c r="H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Krezić Ivona</author>
  </authors>
  <commentList>
    <comment ref="P10" authorId="0" shapeId="0" xr:uid="{6F8AFED9-1952-4F6E-B08C-4A95C9173EF8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istraživačica dijeljen s ukupnim brojem istraživačica EIZ-a.</t>
        </r>
      </text>
    </comment>
    <comment ref="Q10" authorId="0" shapeId="0" xr:uid="{EEA13519-606F-46B3-94E8-AADCD40A66C1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istraživačo dijeljen s ukupnim brojem istraživača EIZ-a.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F7687A57-D454-4DE7-BDF9-33266A79490A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Podaci su preuzeti iz Izvještaja o radu EIZ-a za 2022. godinu</t>
        </r>
      </text>
    </comment>
    <comment ref="P10" authorId="1" shapeId="0" xr:uid="{E66AF7BA-CDC3-4F5B-9B65-5C69239286D0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D6CEF82A-DBD4-42CA-BD5E-81D2AE143F74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P18" authorId="0" shapeId="0" xr:uid="{0C1D7CE2-D761-487F-81F9-BFE8015E7BEF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10064C5A-71D5-41B7-A23B-B050D705C335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282C8CDF-BD40-47B6-AF0B-16174FCF82F0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F0EC7E46-E9C5-48CD-B71A-0A15638E7F36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CE59FC0D-5310-41B9-8CF7-85C209A9AF6B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E34813B6-9C07-4B15-85FC-7D043CE89253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Podaci su preuzeti iz Izvještaja o radu EIZ-a za 2022. godinu</t>
        </r>
      </text>
    </comment>
    <comment ref="P10" authorId="1" shapeId="0" xr:uid="{67EA7247-BCB3-4C8D-9D8B-73CBC976A17F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C0A534DA-CF3A-4BA2-B087-67E521CE9AB3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P18" authorId="0" shapeId="0" xr:uid="{3F13DB8B-90A5-4B89-A83C-5507002393B3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4171DEFD-A3AA-4D19-8AA8-9CC206F44DCB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8E93DD31-A81D-4A58-A44F-7D2864712DF7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E1EE0C48-8616-4FD8-8B8B-0100D72898D9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C88806A8-D864-40B3-B904-A7A075972255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8E31C379-BEB3-4C04-8800-1FB3817D0FAC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Podaci su preuzeti iz Izvještaja o radu EIZ-a za 2022. godinu</t>
        </r>
      </text>
    </comment>
    <comment ref="P10" authorId="1" shapeId="0" xr:uid="{1F4A74B3-E67B-4883-BE13-A1D4AB8A2E4F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DF626716-878D-42DB-8D76-8FEB7C5A438E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P18" authorId="0" shapeId="0" xr:uid="{027E4333-73FD-4744-ADDA-891F59B7C4E2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4DA7634F-38E2-4335-85E1-3A1F907E6AC9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9DBAABEF-85D7-4626-8D72-311E1DC4394C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9636EA14-D550-4684-97CE-19AE32BE5486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E6A78646-138E-4667-AF4A-224DFC579602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</commentList>
</comments>
</file>

<file path=xl/sharedStrings.xml><?xml version="1.0" encoding="utf-8"?>
<sst xmlns="http://schemas.openxmlformats.org/spreadsheetml/2006/main" count="212" uniqueCount="34">
  <si>
    <t>M</t>
  </si>
  <si>
    <t>6/13</t>
  </si>
  <si>
    <t>1/11</t>
  </si>
  <si>
    <t xml:space="preserve">                                                         GENDER BALANCE AT EIZ - 2022 STATUS ANALYSIS</t>
  </si>
  <si>
    <t xml:space="preserve">GENDER STRUCTURE OF POSITIONS AND JOBS </t>
  </si>
  <si>
    <t>Managerial positions – governing bodies</t>
  </si>
  <si>
    <t>Managerial positions – scientific policy</t>
  </si>
  <si>
    <t>Managerial jobs</t>
  </si>
  <si>
    <t xml:space="preserve">Scientific jobs </t>
  </si>
  <si>
    <t>Senior research fellows in permanent position</t>
  </si>
  <si>
    <t>Senior research fellows</t>
  </si>
  <si>
    <t>Senior research associates</t>
  </si>
  <si>
    <t>Research associates</t>
  </si>
  <si>
    <t>Total</t>
  </si>
  <si>
    <t xml:space="preserve">Associate jobs </t>
  </si>
  <si>
    <t>Research assistants</t>
  </si>
  <si>
    <t>Jobs – researchers TOTAL</t>
  </si>
  <si>
    <t>Service department jobs</t>
  </si>
  <si>
    <t>Jobs  TOTAL</t>
  </si>
  <si>
    <t>F</t>
  </si>
  <si>
    <t>GENDER STRUCTURE OF SCIENTIFIC RESEARCH AND PROJECTS</t>
  </si>
  <si>
    <t>Project managers</t>
  </si>
  <si>
    <t>Number of projects with female/male managers</t>
  </si>
  <si>
    <r>
      <t xml:space="preserve">Number of projects </t>
    </r>
    <r>
      <rPr>
        <b/>
        <i/>
        <sz val="11"/>
        <color theme="1"/>
        <rFont val="Calibri"/>
        <family val="2"/>
        <charset val="238"/>
        <scheme val="minor"/>
      </rPr>
      <t>per capita</t>
    </r>
  </si>
  <si>
    <t xml:space="preserve">Authors and coauthors of scientific papers </t>
  </si>
  <si>
    <t xml:space="preserve">Scientific job advancements </t>
  </si>
  <si>
    <t>Visiting scholars and students</t>
  </si>
  <si>
    <t>Visiting scholars</t>
  </si>
  <si>
    <t>Students</t>
  </si>
  <si>
    <t xml:space="preserve">                                                         GENDER BALANCE AT EIZ - 2021 STATUS ANALYSIS</t>
  </si>
  <si>
    <t>1/13</t>
  </si>
  <si>
    <t>1/12</t>
  </si>
  <si>
    <t xml:space="preserve">                                                         GENDER BALANCE AT EIZ - 2023 STATUS ANALYSIS</t>
  </si>
  <si>
    <t xml:space="preserve">                                                         GENDER BALANCE AT EIZ - 2024 STATUS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</si>
</sst>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1" fillId="3" borderId="1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2" xfId="0" applyFill="1" applyBorder="1"/>
    <xf numFmtId="0" fontId="0" fillId="2" borderId="4" xfId="0" applyFill="1" applyBorder="1"/>
    <xf numFmtId="0" fontId="0" fillId="2" borderId="0" xfId="0" applyFill="1"/>
    <xf numFmtId="0" fontId="0" fillId="3" borderId="4" xfId="0" applyFill="1" applyBorder="1"/>
    <xf numFmtId="0" fontId="0" fillId="3" borderId="0" xfId="0" applyFill="1"/>
    <xf numFmtId="0" fontId="0" fillId="5" borderId="4" xfId="0" applyFill="1" applyBorder="1"/>
    <xf numFmtId="0" fontId="0" fillId="5" borderId="0" xfId="0" applyFill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0" xfId="0" applyFill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" fillId="6" borderId="4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4" borderId="3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horizontal="center" vertical="center"/>
    </xf>
    <xf numFmtId="9" fontId="0" fillId="6" borderId="4" xfId="0" applyNumberFormat="1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10" fontId="1" fillId="6" borderId="4" xfId="0" applyNumberFormat="1" applyFont="1" applyFill="1" applyBorder="1" applyAlignment="1">
      <alignment horizontal="center" vertical="center"/>
    </xf>
    <xf numFmtId="10" fontId="1" fillId="6" borderId="5" xfId="0" applyNumberFormat="1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10" fontId="1" fillId="5" borderId="5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0" fontId="1" fillId="7" borderId="4" xfId="0" applyNumberFormat="1" applyFont="1" applyFill="1" applyBorder="1" applyAlignment="1">
      <alignment horizontal="center" vertical="center"/>
    </xf>
    <xf numFmtId="10" fontId="1" fillId="7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10" fontId="1" fillId="8" borderId="4" xfId="0" applyNumberFormat="1" applyFont="1" applyFill="1" applyBorder="1" applyAlignment="1">
      <alignment horizontal="center" vertical="center"/>
    </xf>
    <xf numFmtId="10" fontId="1" fillId="8" borderId="5" xfId="0" applyNumberFormat="1" applyFont="1" applyFill="1" applyBorder="1" applyAlignment="1">
      <alignment horizontal="center" vertical="center"/>
    </xf>
    <xf numFmtId="0" fontId="0" fillId="8" borderId="6" xfId="0" applyFill="1" applyBorder="1"/>
    <xf numFmtId="0" fontId="0" fillId="8" borderId="7" xfId="0" applyFill="1" applyBorder="1"/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0" fillId="9" borderId="2" xfId="0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0" xfId="0" applyFill="1"/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0" fontId="1" fillId="9" borderId="4" xfId="0" applyNumberFormat="1" applyFont="1" applyFill="1" applyBorder="1" applyAlignment="1">
      <alignment horizontal="center" vertical="center"/>
    </xf>
    <xf numFmtId="10" fontId="1" fillId="9" borderId="5" xfId="0" applyNumberFormat="1" applyFont="1" applyFill="1" applyBorder="1" applyAlignment="1">
      <alignment horizontal="center" vertical="center"/>
    </xf>
    <xf numFmtId="0" fontId="1" fillId="10" borderId="2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0" fillId="10" borderId="4" xfId="0" applyFill="1" applyBorder="1"/>
    <xf numFmtId="0" fontId="0" fillId="10" borderId="0" xfId="0" applyFill="1"/>
    <xf numFmtId="10" fontId="1" fillId="10" borderId="4" xfId="0" applyNumberFormat="1" applyFont="1" applyFill="1" applyBorder="1" applyAlignment="1">
      <alignment horizontal="center" vertical="center"/>
    </xf>
    <xf numFmtId="10" fontId="1" fillId="10" borderId="5" xfId="0" applyNumberFormat="1" applyFont="1" applyFill="1" applyBorder="1" applyAlignment="1">
      <alignment horizontal="center" vertical="center"/>
    </xf>
    <xf numFmtId="0" fontId="0" fillId="10" borderId="6" xfId="0" applyFill="1" applyBorder="1"/>
    <xf numFmtId="0" fontId="0" fillId="10" borderId="7" xfId="0" applyFill="1" applyBorder="1"/>
    <xf numFmtId="0" fontId="1" fillId="10" borderId="6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0" fillId="11" borderId="2" xfId="0" applyFill="1" applyBorder="1"/>
    <xf numFmtId="0" fontId="1" fillId="11" borderId="2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0" fillId="11" borderId="4" xfId="0" applyFill="1" applyBorder="1"/>
    <xf numFmtId="0" fontId="0" fillId="11" borderId="0" xfId="0" applyFill="1"/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0" fontId="1" fillId="11" borderId="4" xfId="0" applyNumberFormat="1" applyFont="1" applyFill="1" applyBorder="1" applyAlignment="1">
      <alignment horizontal="center" vertical="center"/>
    </xf>
    <xf numFmtId="0" fontId="1" fillId="9" borderId="4" xfId="0" applyFont="1" applyFill="1" applyBorder="1"/>
    <xf numFmtId="1" fontId="0" fillId="5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/>
    </xf>
    <xf numFmtId="1" fontId="1" fillId="9" borderId="5" xfId="0" applyNumberFormat="1" applyFon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6" borderId="9" xfId="0" applyNumberFormat="1" applyFill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4" borderId="0" xfId="0" applyFont="1" applyFill="1"/>
    <xf numFmtId="1" fontId="0" fillId="4" borderId="5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0" fontId="1" fillId="8" borderId="4" xfId="0" applyFont="1" applyFill="1" applyBorder="1"/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0" fillId="10" borderId="2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" fillId="9" borderId="6" xfId="0" applyFont="1" applyFill="1" applyBorder="1"/>
    <xf numFmtId="0" fontId="0" fillId="9" borderId="7" xfId="0" applyFill="1" applyBorder="1"/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11" borderId="0" xfId="0" applyFill="1" applyAlignment="1">
      <alignment wrapText="1"/>
    </xf>
    <xf numFmtId="0" fontId="8" fillId="0" borderId="0" xfId="0" applyFont="1"/>
    <xf numFmtId="10" fontId="1" fillId="11" borderId="9" xfId="0" applyNumberFormat="1" applyFont="1" applyFill="1" applyBorder="1" applyAlignment="1">
      <alignment horizontal="center" vertical="center"/>
    </xf>
    <xf numFmtId="0" fontId="1" fillId="12" borderId="1" xfId="0" applyFont="1" applyFill="1" applyBorder="1"/>
    <xf numFmtId="0" fontId="0" fillId="12" borderId="2" xfId="0" applyFill="1" applyBorder="1"/>
    <xf numFmtId="0" fontId="0" fillId="12" borderId="3" xfId="0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0" fillId="12" borderId="4" xfId="0" applyFill="1" applyBorder="1"/>
    <xf numFmtId="0" fontId="0" fillId="12" borderId="0" xfId="0" applyFill="1"/>
    <xf numFmtId="0" fontId="0" fillId="12" borderId="5" xfId="0" applyFill="1" applyBorder="1"/>
    <xf numFmtId="2" fontId="0" fillId="12" borderId="4" xfId="0" applyNumberFormat="1" applyFill="1" applyBorder="1" applyAlignment="1">
      <alignment horizontal="center" vertical="center"/>
    </xf>
    <xf numFmtId="2" fontId="0" fillId="12" borderId="5" xfId="0" applyNumberFormat="1" applyFill="1" applyBorder="1" applyAlignment="1">
      <alignment horizontal="center" vertical="center"/>
    </xf>
    <xf numFmtId="10" fontId="1" fillId="12" borderId="4" xfId="1" applyNumberFormat="1" applyFont="1" applyFill="1" applyBorder="1" applyAlignment="1">
      <alignment horizontal="center" vertical="center"/>
    </xf>
    <xf numFmtId="10" fontId="1" fillId="1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3" borderId="1" xfId="0" applyFont="1" applyFill="1" applyBorder="1"/>
    <xf numFmtId="0" fontId="0" fillId="13" borderId="2" xfId="0" applyFill="1" applyBorder="1"/>
    <xf numFmtId="0" fontId="0" fillId="13" borderId="3" xfId="0" applyFill="1" applyBorder="1"/>
    <xf numFmtId="0" fontId="1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0" fillId="13" borderId="4" xfId="0" applyFill="1" applyBorder="1"/>
    <xf numFmtId="0" fontId="0" fillId="13" borderId="0" xfId="0" applyFill="1"/>
    <xf numFmtId="0" fontId="0" fillId="13" borderId="5" xfId="0" applyFill="1" applyBorder="1"/>
    <xf numFmtId="1" fontId="0" fillId="13" borderId="4" xfId="0" applyNumberForma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10" fontId="1" fillId="13" borderId="4" xfId="0" applyNumberFormat="1" applyFont="1" applyFill="1" applyBorder="1" applyAlignment="1">
      <alignment horizontal="center" vertical="center"/>
    </xf>
    <xf numFmtId="10" fontId="1" fillId="13" borderId="5" xfId="0" applyNumberFormat="1" applyFont="1" applyFill="1" applyBorder="1" applyAlignment="1">
      <alignment horizontal="center" vertical="center"/>
    </xf>
    <xf numFmtId="0" fontId="9" fillId="0" borderId="0" xfId="0" applyFont="1"/>
    <xf numFmtId="0" fontId="1" fillId="11" borderId="4" xfId="0" applyFont="1" applyFill="1" applyBorder="1"/>
    <xf numFmtId="0" fontId="1" fillId="11" borderId="0" xfId="0" applyFont="1" applyFill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10" fillId="11" borderId="4" xfId="0" quotePrefix="1" applyNumberFormat="1" applyFont="1" applyFill="1" applyBorder="1" applyAlignment="1">
      <alignment horizontal="center" vertical="center"/>
    </xf>
    <xf numFmtId="0" fontId="10" fillId="11" borderId="5" xfId="0" quotePrefix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11" borderId="4" xfId="0" quotePrefix="1" applyNumberFormat="1" applyFill="1" applyBorder="1" applyAlignment="1">
      <alignment horizontal="center" vertical="center"/>
    </xf>
    <xf numFmtId="0" fontId="0" fillId="11" borderId="5" xfId="0" quotePrefix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" fontId="1" fillId="7" borderId="4" xfId="0" applyNumberFormat="1" applyFont="1" applyFill="1" applyBorder="1" applyAlignment="1">
      <alignment horizontal="center" vertical="center"/>
    </xf>
    <xf numFmtId="1" fontId="1" fillId="7" borderId="9" xfId="0" applyNumberFormat="1" applyFont="1" applyFill="1" applyBorder="1" applyAlignment="1">
      <alignment horizontal="center" vertical="center"/>
    </xf>
    <xf numFmtId="1" fontId="0" fillId="12" borderId="4" xfId="0" applyNumberFormat="1" applyFill="1" applyBorder="1" applyAlignment="1">
      <alignment horizontal="center" vertical="center"/>
    </xf>
    <xf numFmtId="1" fontId="0" fillId="12" borderId="9" xfId="0" applyNumberForma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2" fontId="1" fillId="8" borderId="9" xfId="0" applyNumberFormat="1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10" fillId="11" borderId="9" xfId="0" quotePrefix="1" applyFont="1" applyFill="1" applyBorder="1" applyAlignment="1">
      <alignment horizontal="center" vertical="center"/>
    </xf>
    <xf numFmtId="1" fontId="0" fillId="9" borderId="9" xfId="0" applyNumberFormat="1" applyFill="1" applyBorder="1" applyAlignment="1">
      <alignment horizontal="center" vertical="center"/>
    </xf>
    <xf numFmtId="1" fontId="1" fillId="9" borderId="9" xfId="0" applyNumberFormat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6F6F5"/>
      <color rgb="FFE5F2FF"/>
      <color rgb="FFFFF2CD"/>
      <color rgb="FFFFE4C9"/>
      <color rgb="FFFFAFAF"/>
      <color rgb="FFDDDDDD"/>
      <color rgb="FFFF9393"/>
      <color rgb="FFD9ECFF"/>
      <color rgb="FFFFDBB7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0310-818D-4492-B9C2-11E9B76D3FDB}">
  <dimension ref="A1:T43"/>
  <sheetViews>
    <sheetView topLeftCell="A18" workbookViewId="0">
      <selection activeCell="Q13" sqref="Q13"/>
    </sheetView>
  </sheetViews>
  <sheetFormatPr defaultRowHeight="14.4" x14ac:dyDescent="0.3"/>
  <cols>
    <col min="6" max="6" width="0.109375" customWidth="1"/>
    <col min="14" max="14" width="18.33203125" customWidth="1"/>
    <col min="15" max="15" width="0.109375" customWidth="1"/>
  </cols>
  <sheetData>
    <row r="1" spans="1:20" ht="18" x14ac:dyDescent="0.3">
      <c r="A1" s="1" t="s">
        <v>29</v>
      </c>
    </row>
    <row r="3" spans="1:20" x14ac:dyDescent="0.3">
      <c r="A3" s="28" t="s">
        <v>4</v>
      </c>
      <c r="J3" s="28" t="s">
        <v>20</v>
      </c>
    </row>
    <row r="5" spans="1:20" x14ac:dyDescent="0.3">
      <c r="A5" s="2" t="s">
        <v>5</v>
      </c>
      <c r="B5" s="3"/>
      <c r="C5" s="3"/>
      <c r="D5" s="3"/>
      <c r="E5" s="3"/>
      <c r="F5" s="3"/>
      <c r="G5" s="29" t="s">
        <v>19</v>
      </c>
      <c r="H5" s="30" t="s">
        <v>0</v>
      </c>
      <c r="J5" s="72" t="s">
        <v>21</v>
      </c>
      <c r="K5" s="73"/>
      <c r="L5" s="73"/>
      <c r="M5" s="73"/>
      <c r="N5" s="73"/>
      <c r="O5" s="74"/>
      <c r="P5" s="75" t="s">
        <v>19</v>
      </c>
      <c r="Q5" s="76" t="s">
        <v>0</v>
      </c>
    </row>
    <row r="6" spans="1:20" x14ac:dyDescent="0.3">
      <c r="A6" s="9"/>
      <c r="B6" s="10"/>
      <c r="C6" s="10"/>
      <c r="D6" s="10"/>
      <c r="E6" s="10"/>
      <c r="F6" s="10"/>
      <c r="G6" s="183">
        <v>4</v>
      </c>
      <c r="H6" s="184">
        <v>1</v>
      </c>
      <c r="J6" s="77" t="s">
        <v>22</v>
      </c>
      <c r="K6" s="78"/>
      <c r="L6" s="78"/>
      <c r="M6" s="78"/>
      <c r="N6" s="78"/>
      <c r="O6" s="78"/>
      <c r="P6" s="118">
        <v>20</v>
      </c>
      <c r="Q6" s="119">
        <v>15</v>
      </c>
    </row>
    <row r="7" spans="1:20" x14ac:dyDescent="0.3">
      <c r="A7" s="9"/>
      <c r="B7" s="10"/>
      <c r="C7" s="10"/>
      <c r="D7" s="10"/>
      <c r="E7" s="10"/>
      <c r="F7" s="10"/>
      <c r="G7" s="42">
        <f>G6/(G6+H6)</f>
        <v>0.8</v>
      </c>
      <c r="H7" s="43">
        <f>H6/(G6+H6)</f>
        <v>0.2</v>
      </c>
      <c r="J7" s="77"/>
      <c r="K7" s="78"/>
      <c r="L7" s="78"/>
      <c r="M7" s="78"/>
      <c r="N7" s="78"/>
      <c r="O7" s="78"/>
      <c r="P7" s="79">
        <f>P6/(P6+Q6)</f>
        <v>0.5714285714285714</v>
      </c>
      <c r="Q7" s="80">
        <f>Q6/(P6+Q6)</f>
        <v>0.42857142857142855</v>
      </c>
    </row>
    <row r="8" spans="1:20" x14ac:dyDescent="0.3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3">
      <c r="A9" s="4" t="s">
        <v>6</v>
      </c>
      <c r="B9" s="5"/>
      <c r="C9" s="5"/>
      <c r="D9" s="5"/>
      <c r="E9" s="5"/>
      <c r="F9" s="5"/>
      <c r="G9" s="40" t="s">
        <v>19</v>
      </c>
      <c r="H9" s="41" t="s">
        <v>0</v>
      </c>
      <c r="J9" s="137" t="s">
        <v>23</v>
      </c>
      <c r="K9" s="78"/>
      <c r="L9" s="78"/>
      <c r="M9" s="78"/>
      <c r="N9" s="78"/>
      <c r="O9" s="78"/>
      <c r="P9" s="138" t="s">
        <v>19</v>
      </c>
      <c r="Q9" s="139" t="s">
        <v>0</v>
      </c>
    </row>
    <row r="10" spans="1:20" x14ac:dyDescent="0.3">
      <c r="A10" s="11"/>
      <c r="B10" s="12"/>
      <c r="C10" s="12"/>
      <c r="D10" s="12"/>
      <c r="E10" s="12"/>
      <c r="F10" s="12"/>
      <c r="G10" s="46">
        <v>6</v>
      </c>
      <c r="H10" s="47">
        <v>7</v>
      </c>
      <c r="J10" s="137"/>
      <c r="K10" s="78"/>
      <c r="L10" s="78"/>
      <c r="M10" s="78"/>
      <c r="N10" s="78"/>
      <c r="O10" s="78"/>
      <c r="P10" s="138">
        <f>20/15</f>
        <v>1.3333333333333333</v>
      </c>
      <c r="Q10" s="139">
        <f>15/12</f>
        <v>1.25</v>
      </c>
    </row>
    <row r="11" spans="1:20" x14ac:dyDescent="0.3">
      <c r="A11" s="11"/>
      <c r="B11" s="12"/>
      <c r="C11" s="12"/>
      <c r="D11" s="12"/>
      <c r="E11" s="12"/>
      <c r="F11" s="12"/>
      <c r="G11" s="48">
        <f>G10/(G10+H10)</f>
        <v>0.46153846153846156</v>
      </c>
      <c r="H11" s="49">
        <f>H10/(G10+H10)</f>
        <v>0.53846153846153844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3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19</v>
      </c>
      <c r="Q12" s="97" t="s">
        <v>0</v>
      </c>
    </row>
    <row r="13" spans="1:20" x14ac:dyDescent="0.3">
      <c r="A13" s="60" t="s">
        <v>7</v>
      </c>
      <c r="B13" s="61"/>
      <c r="C13" s="61"/>
      <c r="D13" s="61"/>
      <c r="E13" s="61"/>
      <c r="F13" s="62"/>
      <c r="G13" s="63" t="s">
        <v>19</v>
      </c>
      <c r="H13" s="64" t="s">
        <v>0</v>
      </c>
      <c r="J13" s="98"/>
      <c r="K13" s="99"/>
      <c r="L13" s="99"/>
      <c r="M13" s="99"/>
      <c r="N13" s="99"/>
      <c r="O13" s="99"/>
      <c r="P13" s="142">
        <v>23</v>
      </c>
      <c r="Q13" s="143">
        <v>17</v>
      </c>
    </row>
    <row r="14" spans="1:20" x14ac:dyDescent="0.3">
      <c r="A14" s="65"/>
      <c r="B14" s="66"/>
      <c r="C14" s="66"/>
      <c r="D14" s="66"/>
      <c r="E14" s="66"/>
      <c r="F14" s="67"/>
      <c r="G14" s="68">
        <v>4</v>
      </c>
      <c r="H14" s="69">
        <v>5</v>
      </c>
      <c r="J14" s="98"/>
      <c r="K14" s="99"/>
      <c r="L14" s="99"/>
      <c r="M14" s="99"/>
      <c r="N14" s="99"/>
      <c r="O14" s="99"/>
      <c r="P14" s="100">
        <f>P13/(P13+Q13)</f>
        <v>0.57499999999999996</v>
      </c>
      <c r="Q14" s="101">
        <f>Q13/(P13+Q13)</f>
        <v>0.42499999999999999</v>
      </c>
    </row>
    <row r="15" spans="1:20" x14ac:dyDescent="0.3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3">
      <c r="A16" s="65"/>
      <c r="B16" s="66"/>
      <c r="C16" s="66"/>
      <c r="D16" s="66"/>
      <c r="E16" s="66"/>
      <c r="F16" s="67"/>
      <c r="G16" s="68"/>
      <c r="H16" s="69"/>
      <c r="J16" s="106" t="s">
        <v>25</v>
      </c>
      <c r="K16" s="107"/>
      <c r="L16" s="107"/>
      <c r="M16" s="107"/>
      <c r="N16" s="107"/>
      <c r="O16" s="108"/>
      <c r="P16" s="109" t="s">
        <v>19</v>
      </c>
      <c r="Q16" s="110" t="s">
        <v>0</v>
      </c>
      <c r="S16" s="149"/>
      <c r="T16" s="149"/>
    </row>
    <row r="17" spans="1:20" x14ac:dyDescent="0.3">
      <c r="A17" s="18" t="s">
        <v>8</v>
      </c>
      <c r="B17" s="19"/>
      <c r="C17" s="19"/>
      <c r="D17" s="19"/>
      <c r="E17" s="19"/>
      <c r="F17" s="21"/>
      <c r="G17" s="31" t="s">
        <v>19</v>
      </c>
      <c r="H17" s="32" t="s">
        <v>0</v>
      </c>
      <c r="J17" s="111"/>
      <c r="K17" s="112"/>
      <c r="L17" s="112"/>
      <c r="M17" s="148"/>
      <c r="N17" s="112"/>
      <c r="O17" s="112"/>
      <c r="P17" s="185" t="s">
        <v>30</v>
      </c>
      <c r="Q17" s="186" t="s">
        <v>31</v>
      </c>
      <c r="S17" s="149">
        <v>1</v>
      </c>
      <c r="T17" s="149">
        <v>1</v>
      </c>
    </row>
    <row r="18" spans="1:20" x14ac:dyDescent="0.3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12"/>
      <c r="N18" s="112"/>
      <c r="O18" s="112"/>
      <c r="P18" s="115">
        <f>S17/(S17+T17)</f>
        <v>0.5</v>
      </c>
      <c r="Q18" s="150">
        <f>T17/(S17+T17)</f>
        <v>0.5</v>
      </c>
      <c r="S18" s="149"/>
      <c r="T18" s="149"/>
    </row>
    <row r="19" spans="1:20" x14ac:dyDescent="0.3">
      <c r="A19" s="22" t="s">
        <v>9</v>
      </c>
      <c r="B19" s="20"/>
      <c r="C19" s="20"/>
      <c r="D19" s="20"/>
      <c r="E19" s="20"/>
      <c r="F19" s="23"/>
      <c r="G19" s="120">
        <v>2</v>
      </c>
      <c r="H19" s="126">
        <v>7</v>
      </c>
      <c r="J19" s="111"/>
      <c r="K19" s="112"/>
      <c r="L19" s="112"/>
      <c r="M19" s="112"/>
      <c r="N19" s="112"/>
      <c r="O19" s="112"/>
      <c r="P19" s="113"/>
      <c r="Q19" s="114"/>
    </row>
    <row r="20" spans="1:20" x14ac:dyDescent="0.3">
      <c r="A20" s="22"/>
      <c r="B20" s="20"/>
      <c r="C20" s="20"/>
      <c r="D20" s="20"/>
      <c r="E20" s="20"/>
      <c r="F20" s="23"/>
      <c r="G20" s="52">
        <f>G19/(G19+H19)</f>
        <v>0.22222222222222221</v>
      </c>
      <c r="H20" s="53">
        <f>H19/(G19+H19)</f>
        <v>0.77777777777777779</v>
      </c>
      <c r="J20" s="85" t="s">
        <v>26</v>
      </c>
      <c r="K20" s="86"/>
      <c r="L20" s="86"/>
      <c r="M20" s="86"/>
      <c r="N20" s="86"/>
      <c r="O20" s="86"/>
      <c r="P20" s="87" t="s">
        <v>19</v>
      </c>
      <c r="Q20" s="88" t="s">
        <v>0</v>
      </c>
    </row>
    <row r="21" spans="1:20" x14ac:dyDescent="0.3">
      <c r="A21" s="22" t="s">
        <v>10</v>
      </c>
      <c r="B21" s="20"/>
      <c r="C21" s="20"/>
      <c r="D21" s="20"/>
      <c r="E21" s="20"/>
      <c r="F21" s="23"/>
      <c r="G21" s="120">
        <v>5</v>
      </c>
      <c r="H21" s="126">
        <v>1</v>
      </c>
      <c r="J21" s="89"/>
      <c r="K21" s="90"/>
      <c r="L21" s="90"/>
      <c r="M21" s="90"/>
      <c r="N21" s="90"/>
      <c r="O21" s="90"/>
      <c r="P21" s="91"/>
      <c r="Q21" s="92"/>
    </row>
    <row r="22" spans="1:20" x14ac:dyDescent="0.3">
      <c r="A22" s="22"/>
      <c r="B22" s="20"/>
      <c r="C22" s="20"/>
      <c r="D22" s="20"/>
      <c r="E22" s="20"/>
      <c r="F22" s="23"/>
      <c r="G22" s="52">
        <f>G21/(G21+H21)</f>
        <v>0.83333333333333337</v>
      </c>
      <c r="H22" s="53">
        <f>H21/(G21+H21)</f>
        <v>0.16666666666666666</v>
      </c>
      <c r="J22" s="89" t="s">
        <v>27</v>
      </c>
      <c r="K22" s="90"/>
      <c r="L22" s="90"/>
      <c r="M22" s="90"/>
      <c r="N22" s="90"/>
      <c r="O22" s="90"/>
      <c r="P22" s="124">
        <v>1</v>
      </c>
      <c r="Q22" s="125">
        <v>0</v>
      </c>
    </row>
    <row r="23" spans="1:20" x14ac:dyDescent="0.3">
      <c r="A23" s="22" t="s">
        <v>11</v>
      </c>
      <c r="B23" s="20"/>
      <c r="C23" s="20"/>
      <c r="D23" s="20"/>
      <c r="E23" s="20"/>
      <c r="F23" s="23"/>
      <c r="G23" s="120">
        <v>6</v>
      </c>
      <c r="H23" s="126">
        <v>0</v>
      </c>
      <c r="J23" s="89"/>
      <c r="K23" s="90"/>
      <c r="L23" s="90"/>
      <c r="M23" s="90"/>
      <c r="N23" s="90"/>
      <c r="O23" s="90"/>
      <c r="P23" s="93">
        <f>P22/(P22+Q22)</f>
        <v>1</v>
      </c>
      <c r="Q23" s="94">
        <f>Q22/(P22+Q22)</f>
        <v>0</v>
      </c>
    </row>
    <row r="24" spans="1:20" x14ac:dyDescent="0.3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/>
      <c r="Q24" s="94"/>
    </row>
    <row r="25" spans="1:20" x14ac:dyDescent="0.3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4</v>
      </c>
      <c r="J25" s="89" t="s">
        <v>28</v>
      </c>
      <c r="K25" s="90"/>
      <c r="L25" s="90"/>
      <c r="M25" s="90"/>
      <c r="N25" s="90"/>
      <c r="O25" s="90"/>
      <c r="P25" s="91">
        <v>3</v>
      </c>
      <c r="Q25" s="92">
        <v>6</v>
      </c>
    </row>
    <row r="26" spans="1:20" x14ac:dyDescent="0.3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/>
      <c r="K26" s="90"/>
      <c r="L26" s="90"/>
      <c r="M26" s="90"/>
      <c r="N26" s="90"/>
      <c r="O26" s="90"/>
      <c r="P26" s="93">
        <f>P25/(P25+Q25)</f>
        <v>0.33333333333333331</v>
      </c>
      <c r="Q26" s="94">
        <f>Q25/(P25+Q25)</f>
        <v>0.66666666666666663</v>
      </c>
    </row>
    <row r="27" spans="1:20" x14ac:dyDescent="0.3">
      <c r="A27" s="22"/>
      <c r="B27" s="20"/>
      <c r="C27" s="20"/>
      <c r="D27" s="20"/>
      <c r="E27" s="20"/>
      <c r="F27" s="23"/>
      <c r="G27" s="52"/>
      <c r="H27" s="53"/>
      <c r="J27" s="116" t="s">
        <v>13</v>
      </c>
      <c r="K27" s="90"/>
      <c r="L27" s="90"/>
      <c r="M27" s="90"/>
      <c r="N27" s="90"/>
      <c r="O27" s="90"/>
      <c r="P27" s="122">
        <f>P22+P25</f>
        <v>4</v>
      </c>
      <c r="Q27" s="123">
        <f>Q22+Q25</f>
        <v>6</v>
      </c>
    </row>
    <row r="28" spans="1:20" x14ac:dyDescent="0.3">
      <c r="A28" s="24" t="s">
        <v>13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12</v>
      </c>
      <c r="J28" s="116"/>
      <c r="K28" s="90"/>
      <c r="L28" s="90"/>
      <c r="M28" s="90"/>
      <c r="N28" s="90"/>
      <c r="O28" s="90"/>
      <c r="P28" s="93">
        <f>P27/(P27+Q27)</f>
        <v>0.4</v>
      </c>
      <c r="Q28" s="94">
        <f>Q27/(P27+Q27)</f>
        <v>0.6</v>
      </c>
    </row>
    <row r="29" spans="1:20" x14ac:dyDescent="0.3">
      <c r="A29" s="24"/>
      <c r="B29" s="20"/>
      <c r="C29" s="20"/>
      <c r="D29" s="20"/>
      <c r="E29" s="20"/>
      <c r="F29" s="23"/>
      <c r="G29" s="52">
        <f>G28/(G28+H28)</f>
        <v>0.52</v>
      </c>
      <c r="H29" s="53">
        <f>H28/(G28+H28)</f>
        <v>0.48</v>
      </c>
      <c r="J29" s="144"/>
      <c r="K29" s="145"/>
      <c r="L29" s="145"/>
      <c r="M29" s="145"/>
      <c r="N29" s="145"/>
      <c r="O29" s="145"/>
      <c r="P29" s="146"/>
      <c r="Q29" s="147"/>
    </row>
    <row r="30" spans="1:20" x14ac:dyDescent="0.3">
      <c r="A30" s="164" t="s">
        <v>14</v>
      </c>
      <c r="B30" s="165"/>
      <c r="C30" s="165"/>
      <c r="D30" s="165"/>
      <c r="E30" s="165"/>
      <c r="F30" s="166"/>
      <c r="G30" s="167" t="s">
        <v>19</v>
      </c>
      <c r="H30" s="168" t="s">
        <v>0</v>
      </c>
      <c r="J30" s="28"/>
      <c r="P30" s="163"/>
      <c r="Q30" s="163"/>
    </row>
    <row r="31" spans="1:20" x14ac:dyDescent="0.3">
      <c r="A31" s="169" t="s">
        <v>15</v>
      </c>
      <c r="B31" s="170"/>
      <c r="C31" s="170"/>
      <c r="D31" s="170"/>
      <c r="E31" s="170"/>
      <c r="F31" s="171"/>
      <c r="G31" s="172">
        <v>2</v>
      </c>
      <c r="H31" s="173">
        <v>0</v>
      </c>
      <c r="J31" s="28"/>
      <c r="P31" s="163"/>
      <c r="Q31" s="163"/>
    </row>
    <row r="32" spans="1:20" x14ac:dyDescent="0.3">
      <c r="A32" s="169"/>
      <c r="B32" s="170"/>
      <c r="C32" s="170"/>
      <c r="D32" s="170"/>
      <c r="E32" s="170"/>
      <c r="F32" s="171"/>
      <c r="G32" s="174">
        <f>G31/(G31+H31)</f>
        <v>1</v>
      </c>
      <c r="H32" s="175">
        <f>H31/(G31+H31)</f>
        <v>0</v>
      </c>
      <c r="J32" s="28"/>
      <c r="P32" s="163"/>
      <c r="Q32" s="163"/>
    </row>
    <row r="33" spans="1:17" x14ac:dyDescent="0.3">
      <c r="A33" s="151" t="s">
        <v>16</v>
      </c>
      <c r="B33" s="152"/>
      <c r="C33" s="152"/>
      <c r="D33" s="152"/>
      <c r="E33" s="152"/>
      <c r="F33" s="153"/>
      <c r="G33" s="154" t="s">
        <v>19</v>
      </c>
      <c r="H33" s="155" t="s">
        <v>0</v>
      </c>
      <c r="J33" s="28"/>
      <c r="P33" s="163"/>
      <c r="Q33" s="163"/>
    </row>
    <row r="34" spans="1:17" x14ac:dyDescent="0.3">
      <c r="A34" s="156"/>
      <c r="B34" s="157"/>
      <c r="C34" s="157"/>
      <c r="D34" s="157"/>
      <c r="E34" s="157"/>
      <c r="F34" s="158"/>
      <c r="G34" s="159">
        <f>G28+G31</f>
        <v>15</v>
      </c>
      <c r="H34" s="160">
        <f>H28+H31</f>
        <v>12</v>
      </c>
      <c r="J34" s="28"/>
      <c r="P34" s="163"/>
      <c r="Q34" s="163"/>
    </row>
    <row r="35" spans="1:17" x14ac:dyDescent="0.3">
      <c r="A35" s="156"/>
      <c r="B35" s="157"/>
      <c r="C35" s="157"/>
      <c r="D35" s="157"/>
      <c r="E35" s="157"/>
      <c r="F35" s="158"/>
      <c r="G35" s="161">
        <f>G34/(G34+H34)</f>
        <v>0.55555555555555558</v>
      </c>
      <c r="H35" s="162">
        <f>H34/(G34+H34)</f>
        <v>0.44444444444444442</v>
      </c>
      <c r="J35" s="28"/>
      <c r="P35" s="163"/>
      <c r="Q35" s="163"/>
    </row>
    <row r="36" spans="1:17" x14ac:dyDescent="0.3">
      <c r="A36" s="7" t="s">
        <v>17</v>
      </c>
      <c r="B36" s="8"/>
      <c r="C36" s="8"/>
      <c r="D36" s="8"/>
      <c r="E36" s="8"/>
      <c r="F36" s="25"/>
      <c r="G36" s="33" t="s">
        <v>19</v>
      </c>
      <c r="H36" s="34" t="s">
        <v>0</v>
      </c>
    </row>
    <row r="37" spans="1:17" x14ac:dyDescent="0.3">
      <c r="A37" s="13"/>
      <c r="B37" s="14"/>
      <c r="C37" s="14"/>
      <c r="D37" s="14"/>
      <c r="E37" s="14"/>
      <c r="F37" s="26"/>
      <c r="G37" s="117">
        <v>16</v>
      </c>
      <c r="H37" s="128">
        <v>6</v>
      </c>
    </row>
    <row r="38" spans="1:17" x14ac:dyDescent="0.3">
      <c r="A38" s="13"/>
      <c r="B38" s="14"/>
      <c r="C38" s="14"/>
      <c r="D38" s="14"/>
      <c r="E38" s="14"/>
      <c r="F38" s="26"/>
      <c r="G38" s="54">
        <f>G37/(G37+H37)</f>
        <v>0.72727272727272729</v>
      </c>
      <c r="H38" s="55">
        <f>H37/(G37+H37)</f>
        <v>0.27272727272727271</v>
      </c>
    </row>
    <row r="39" spans="1:17" x14ac:dyDescent="0.3">
      <c r="A39" s="129"/>
      <c r="B39" s="130"/>
      <c r="C39" s="130"/>
      <c r="D39" s="130"/>
      <c r="E39" s="130"/>
      <c r="F39" s="131"/>
      <c r="G39" s="132"/>
      <c r="H39" s="133"/>
    </row>
    <row r="40" spans="1:17" x14ac:dyDescent="0.3">
      <c r="A40" s="134" t="s">
        <v>18</v>
      </c>
      <c r="B40" s="134"/>
      <c r="C40" s="134"/>
      <c r="D40" s="16"/>
      <c r="E40" s="6"/>
      <c r="F40" s="27"/>
      <c r="G40" s="35" t="s">
        <v>19</v>
      </c>
      <c r="H40" s="36" t="s">
        <v>0</v>
      </c>
    </row>
    <row r="41" spans="1:17" x14ac:dyDescent="0.3">
      <c r="A41" s="15"/>
      <c r="B41" s="16"/>
      <c r="C41" s="16"/>
      <c r="D41" s="16"/>
      <c r="E41" s="16"/>
      <c r="F41" s="17"/>
      <c r="G41" s="136">
        <f>G28+G37</f>
        <v>29</v>
      </c>
      <c r="H41" s="135">
        <f>H28+H37</f>
        <v>18</v>
      </c>
    </row>
    <row r="42" spans="1:17" x14ac:dyDescent="0.3">
      <c r="A42" s="15"/>
      <c r="B42" s="16"/>
      <c r="C42" s="16"/>
      <c r="D42" s="16"/>
      <c r="E42" s="16"/>
      <c r="F42" s="17"/>
      <c r="G42" s="56">
        <f>G41/(G41+H41)</f>
        <v>0.61702127659574468</v>
      </c>
      <c r="H42" s="57">
        <f>H41/(G41+H41)</f>
        <v>0.38297872340425532</v>
      </c>
    </row>
    <row r="43" spans="1:17" x14ac:dyDescent="0.3">
      <c r="A43" s="37"/>
      <c r="B43" s="38"/>
      <c r="C43" s="38"/>
      <c r="D43" s="38"/>
      <c r="E43" s="38"/>
      <c r="F43" s="39"/>
      <c r="G43" s="58"/>
      <c r="H43" s="5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0471-4032-40AE-93EF-71BB5C476F67}">
  <dimension ref="A1:T43"/>
  <sheetViews>
    <sheetView zoomScaleNormal="100" workbookViewId="0">
      <selection activeCell="N34" sqref="N34"/>
    </sheetView>
  </sheetViews>
  <sheetFormatPr defaultRowHeight="14.4" x14ac:dyDescent="0.3"/>
  <cols>
    <col min="6" max="6" width="0.109375" customWidth="1"/>
    <col min="14" max="14" width="18.33203125" customWidth="1"/>
    <col min="15" max="15" width="0.109375" customWidth="1"/>
  </cols>
  <sheetData>
    <row r="1" spans="1:20" ht="18" x14ac:dyDescent="0.3">
      <c r="A1" s="1" t="s">
        <v>3</v>
      </c>
    </row>
    <row r="3" spans="1:20" x14ac:dyDescent="0.3">
      <c r="A3" s="28" t="s">
        <v>4</v>
      </c>
      <c r="J3" s="28" t="s">
        <v>20</v>
      </c>
    </row>
    <row r="5" spans="1:20" x14ac:dyDescent="0.3">
      <c r="A5" s="2" t="s">
        <v>5</v>
      </c>
      <c r="B5" s="3"/>
      <c r="C5" s="3"/>
      <c r="D5" s="3"/>
      <c r="E5" s="3"/>
      <c r="F5" s="3"/>
      <c r="G5" s="29" t="s">
        <v>19</v>
      </c>
      <c r="H5" s="30" t="s">
        <v>0</v>
      </c>
      <c r="J5" s="72" t="s">
        <v>21</v>
      </c>
      <c r="K5" s="73"/>
      <c r="L5" s="73"/>
      <c r="M5" s="73"/>
      <c r="N5" s="73"/>
      <c r="O5" s="74"/>
      <c r="P5" s="75" t="s">
        <v>19</v>
      </c>
      <c r="Q5" s="76" t="s">
        <v>0</v>
      </c>
    </row>
    <row r="6" spans="1:20" x14ac:dyDescent="0.3">
      <c r="A6" s="9"/>
      <c r="B6" s="10"/>
      <c r="C6" s="10"/>
      <c r="D6" s="10"/>
      <c r="E6" s="10"/>
      <c r="F6" s="10"/>
      <c r="G6" s="91">
        <v>3</v>
      </c>
      <c r="H6" s="92">
        <v>2</v>
      </c>
      <c r="J6" s="77" t="s">
        <v>22</v>
      </c>
      <c r="K6" s="78"/>
      <c r="L6" s="78"/>
      <c r="M6" s="78"/>
      <c r="N6" s="78"/>
      <c r="O6" s="78"/>
      <c r="P6" s="118">
        <v>20</v>
      </c>
      <c r="Q6" s="119">
        <v>20</v>
      </c>
    </row>
    <row r="7" spans="1:20" x14ac:dyDescent="0.3">
      <c r="A7" s="9"/>
      <c r="B7" s="10"/>
      <c r="C7" s="10"/>
      <c r="D7" s="10"/>
      <c r="E7" s="10"/>
      <c r="F7" s="10"/>
      <c r="G7" s="42">
        <f>G6/(G6+H6)</f>
        <v>0.6</v>
      </c>
      <c r="H7" s="43">
        <f>H6/(G6+H6)</f>
        <v>0.4</v>
      </c>
      <c r="J7" s="77"/>
      <c r="K7" s="78"/>
      <c r="L7" s="78"/>
      <c r="M7" s="78"/>
      <c r="N7" s="78"/>
      <c r="O7" s="78"/>
      <c r="P7" s="79">
        <f>P6/(P6+Q6)</f>
        <v>0.5</v>
      </c>
      <c r="Q7" s="80">
        <f>Q6/(P6+Q6)</f>
        <v>0.5</v>
      </c>
    </row>
    <row r="8" spans="1:20" x14ac:dyDescent="0.3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3">
      <c r="A9" s="4" t="s">
        <v>6</v>
      </c>
      <c r="B9" s="5"/>
      <c r="C9" s="5"/>
      <c r="D9" s="5"/>
      <c r="E9" s="5"/>
      <c r="F9" s="5"/>
      <c r="G9" s="40" t="s">
        <v>19</v>
      </c>
      <c r="H9" s="41" t="s">
        <v>0</v>
      </c>
      <c r="J9" s="137" t="s">
        <v>23</v>
      </c>
      <c r="K9" s="78"/>
      <c r="L9" s="78"/>
      <c r="M9" s="78"/>
      <c r="N9" s="78"/>
      <c r="O9" s="78"/>
      <c r="P9" s="75" t="s">
        <v>19</v>
      </c>
      <c r="Q9" s="139" t="s">
        <v>0</v>
      </c>
    </row>
    <row r="10" spans="1:20" x14ac:dyDescent="0.3">
      <c r="A10" s="11"/>
      <c r="B10" s="12"/>
      <c r="C10" s="12"/>
      <c r="D10" s="12"/>
      <c r="E10" s="12"/>
      <c r="F10" s="12"/>
      <c r="G10" s="46">
        <v>6</v>
      </c>
      <c r="H10" s="47">
        <v>6</v>
      </c>
      <c r="J10" s="137"/>
      <c r="K10" s="78"/>
      <c r="L10" s="78"/>
      <c r="M10" s="78"/>
      <c r="N10" s="78"/>
      <c r="O10" s="78"/>
      <c r="P10" s="138">
        <f>P6/G34</f>
        <v>1.3333333333333333</v>
      </c>
      <c r="Q10" s="139">
        <f>Q6/H34</f>
        <v>1.6666666666666667</v>
      </c>
    </row>
    <row r="11" spans="1:20" x14ac:dyDescent="0.3">
      <c r="A11" s="11"/>
      <c r="B11" s="12"/>
      <c r="C11" s="12"/>
      <c r="D11" s="12"/>
      <c r="E11" s="12"/>
      <c r="F11" s="12"/>
      <c r="G11" s="48">
        <f>G10/(G10+H10)</f>
        <v>0.5</v>
      </c>
      <c r="H11" s="49">
        <f>H10/(G10+H10)</f>
        <v>0.5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3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19</v>
      </c>
      <c r="Q12" s="97" t="s">
        <v>0</v>
      </c>
    </row>
    <row r="13" spans="1:20" x14ac:dyDescent="0.3">
      <c r="A13" s="60" t="s">
        <v>7</v>
      </c>
      <c r="B13" s="61"/>
      <c r="C13" s="61"/>
      <c r="D13" s="61"/>
      <c r="E13" s="61"/>
      <c r="F13" s="62"/>
      <c r="G13" s="63" t="s">
        <v>19</v>
      </c>
      <c r="H13" s="64" t="s">
        <v>0</v>
      </c>
      <c r="J13" s="98"/>
      <c r="K13" s="99"/>
      <c r="L13" s="99"/>
      <c r="M13" s="99"/>
      <c r="N13" s="99"/>
      <c r="O13" s="99"/>
      <c r="P13" s="142">
        <v>21</v>
      </c>
      <c r="Q13" s="143">
        <v>18</v>
      </c>
    </row>
    <row r="14" spans="1:20" x14ac:dyDescent="0.3">
      <c r="A14" s="65"/>
      <c r="B14" s="66"/>
      <c r="C14" s="66"/>
      <c r="D14" s="66"/>
      <c r="E14" s="66"/>
      <c r="F14" s="67"/>
      <c r="G14" s="179">
        <v>4</v>
      </c>
      <c r="H14" s="180">
        <v>5</v>
      </c>
      <c r="J14" s="98"/>
      <c r="K14" s="99"/>
      <c r="L14" s="99"/>
      <c r="M14" s="99"/>
      <c r="N14" s="99"/>
      <c r="O14" s="99"/>
      <c r="P14" s="100">
        <f>P13/(P13+Q13)</f>
        <v>0.53846153846153844</v>
      </c>
      <c r="Q14" s="101">
        <f>Q13/(P13+Q13)</f>
        <v>0.46153846153846156</v>
      </c>
    </row>
    <row r="15" spans="1:20" x14ac:dyDescent="0.3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3">
      <c r="A16" s="65"/>
      <c r="B16" s="66"/>
      <c r="C16" s="66"/>
      <c r="D16" s="66"/>
      <c r="E16" s="66"/>
      <c r="F16" s="67"/>
      <c r="G16" s="68"/>
      <c r="H16" s="69"/>
      <c r="J16" s="106" t="s">
        <v>25</v>
      </c>
      <c r="K16" s="107"/>
      <c r="L16" s="107"/>
      <c r="M16" s="107"/>
      <c r="N16" s="107"/>
      <c r="O16" s="108"/>
      <c r="P16" s="109" t="s">
        <v>19</v>
      </c>
      <c r="Q16" s="110" t="s">
        <v>0</v>
      </c>
      <c r="S16" s="149"/>
      <c r="T16" s="149"/>
    </row>
    <row r="17" spans="1:20" x14ac:dyDescent="0.3">
      <c r="A17" s="18" t="s">
        <v>8</v>
      </c>
      <c r="B17" s="19"/>
      <c r="C17" s="19"/>
      <c r="D17" s="19"/>
      <c r="E17" s="19"/>
      <c r="F17" s="21"/>
      <c r="G17" s="31" t="s">
        <v>19</v>
      </c>
      <c r="H17" s="32" t="s">
        <v>0</v>
      </c>
      <c r="J17" s="177"/>
      <c r="K17" s="112"/>
      <c r="L17" s="112"/>
      <c r="M17" s="112"/>
      <c r="N17" s="112"/>
      <c r="O17" s="178"/>
      <c r="P17" s="113">
        <v>6</v>
      </c>
      <c r="Q17" s="114">
        <v>1</v>
      </c>
      <c r="S17" s="176"/>
      <c r="T17" s="176"/>
    </row>
    <row r="18" spans="1:20" x14ac:dyDescent="0.3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81" t="s">
        <v>1</v>
      </c>
      <c r="Q18" s="182" t="s">
        <v>2</v>
      </c>
      <c r="S18" s="149"/>
      <c r="T18" s="149"/>
    </row>
    <row r="19" spans="1:20" x14ac:dyDescent="0.3">
      <c r="A19" s="22" t="s">
        <v>9</v>
      </c>
      <c r="B19" s="20"/>
      <c r="C19" s="20"/>
      <c r="D19" s="20"/>
      <c r="E19" s="20"/>
      <c r="F19" s="23"/>
      <c r="G19" s="120">
        <v>4</v>
      </c>
      <c r="H19" s="126">
        <v>8</v>
      </c>
      <c r="J19" s="111"/>
      <c r="K19" s="112"/>
      <c r="L19" s="112"/>
      <c r="M19" s="112"/>
      <c r="N19" s="112"/>
      <c r="O19" s="112"/>
      <c r="P19" s="115">
        <f>P17/(P17+Q17)</f>
        <v>0.8571428571428571</v>
      </c>
      <c r="Q19" s="150">
        <f>Q17/(P17+Q17)</f>
        <v>0.14285714285714285</v>
      </c>
    </row>
    <row r="20" spans="1:20" x14ac:dyDescent="0.3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3">
      <c r="A21" s="22" t="s">
        <v>10</v>
      </c>
      <c r="B21" s="20"/>
      <c r="C21" s="20"/>
      <c r="D21" s="20"/>
      <c r="E21" s="20"/>
      <c r="F21" s="23"/>
      <c r="G21" s="120">
        <v>7</v>
      </c>
      <c r="H21" s="126">
        <v>0</v>
      </c>
      <c r="J21" s="85" t="s">
        <v>26</v>
      </c>
      <c r="K21" s="86"/>
      <c r="L21" s="86"/>
      <c r="M21" s="86"/>
      <c r="N21" s="86"/>
      <c r="O21" s="86"/>
      <c r="P21" s="87" t="s">
        <v>19</v>
      </c>
      <c r="Q21" s="88" t="s">
        <v>0</v>
      </c>
    </row>
    <row r="22" spans="1:20" x14ac:dyDescent="0.3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3">
      <c r="A23" s="22" t="s">
        <v>11</v>
      </c>
      <c r="B23" s="20"/>
      <c r="C23" s="20"/>
      <c r="D23" s="20"/>
      <c r="E23" s="20"/>
      <c r="F23" s="23"/>
      <c r="G23" s="120">
        <v>2</v>
      </c>
      <c r="H23" s="126">
        <v>0</v>
      </c>
      <c r="J23" s="89" t="s">
        <v>27</v>
      </c>
      <c r="K23" s="90"/>
      <c r="L23" s="90"/>
      <c r="M23" s="90"/>
      <c r="N23" s="90"/>
      <c r="O23" s="90"/>
      <c r="P23" s="124">
        <v>0</v>
      </c>
      <c r="Q23" s="125">
        <v>0</v>
      </c>
    </row>
    <row r="24" spans="1:20" x14ac:dyDescent="0.3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/>
      <c r="Q24" s="94"/>
    </row>
    <row r="25" spans="1:20" x14ac:dyDescent="0.3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3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3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28</v>
      </c>
      <c r="K26" s="90"/>
      <c r="L26" s="90"/>
      <c r="M26" s="90"/>
      <c r="N26" s="90"/>
      <c r="O26" s="90"/>
      <c r="P26" s="91">
        <v>1</v>
      </c>
      <c r="Q26" s="92">
        <v>0</v>
      </c>
    </row>
    <row r="27" spans="1:20" x14ac:dyDescent="0.3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P26/(P26+Q26)</f>
        <v>1</v>
      </c>
      <c r="Q27" s="94">
        <f>Q26/(P26+Q26)</f>
        <v>0</v>
      </c>
    </row>
    <row r="28" spans="1:20" x14ac:dyDescent="0.3">
      <c r="A28" s="24" t="s">
        <v>13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116" t="s">
        <v>13</v>
      </c>
      <c r="K28" s="90"/>
      <c r="L28" s="90"/>
      <c r="M28" s="90"/>
      <c r="N28" s="90"/>
      <c r="O28" s="90"/>
      <c r="P28" s="122">
        <f>P23+P26</f>
        <v>1</v>
      </c>
      <c r="Q28" s="123">
        <f>Q23+Q26</f>
        <v>0</v>
      </c>
    </row>
    <row r="29" spans="1:20" x14ac:dyDescent="0.3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/>
      <c r="K29" s="90"/>
      <c r="L29" s="90"/>
      <c r="M29" s="90"/>
      <c r="N29" s="90"/>
      <c r="O29" s="90"/>
      <c r="P29" s="93">
        <f>P28/(P28+Q28)</f>
        <v>1</v>
      </c>
      <c r="Q29" s="94">
        <f>Q28/(P28+Q28)</f>
        <v>0</v>
      </c>
    </row>
    <row r="30" spans="1:20" x14ac:dyDescent="0.3">
      <c r="A30" s="164" t="s">
        <v>14</v>
      </c>
      <c r="B30" s="165"/>
      <c r="C30" s="165"/>
      <c r="D30" s="165"/>
      <c r="E30" s="165"/>
      <c r="F30" s="166"/>
      <c r="G30" s="167" t="s">
        <v>19</v>
      </c>
      <c r="H30" s="168" t="s">
        <v>0</v>
      </c>
      <c r="J30" s="144"/>
      <c r="K30" s="145"/>
      <c r="L30" s="145"/>
      <c r="M30" s="145"/>
      <c r="N30" s="145"/>
      <c r="O30" s="145"/>
      <c r="P30" s="146"/>
      <c r="Q30" s="147"/>
    </row>
    <row r="31" spans="1:20" x14ac:dyDescent="0.3">
      <c r="A31" s="169" t="s">
        <v>15</v>
      </c>
      <c r="B31" s="170"/>
      <c r="C31" s="170"/>
      <c r="D31" s="170"/>
      <c r="E31" s="170"/>
      <c r="F31" s="171"/>
      <c r="G31" s="172">
        <v>2</v>
      </c>
      <c r="H31" s="173">
        <v>1</v>
      </c>
      <c r="J31" s="28"/>
      <c r="P31" s="163"/>
      <c r="Q31" s="163"/>
    </row>
    <row r="32" spans="1:20" x14ac:dyDescent="0.3">
      <c r="A32" s="169"/>
      <c r="B32" s="170"/>
      <c r="C32" s="170"/>
      <c r="D32" s="170"/>
      <c r="E32" s="170"/>
      <c r="F32" s="171"/>
      <c r="G32" s="174">
        <f>G31/(G31+H31)</f>
        <v>0.66666666666666663</v>
      </c>
      <c r="H32" s="175">
        <f>H31/(G31+H31)</f>
        <v>0.33333333333333331</v>
      </c>
      <c r="J32" s="28"/>
      <c r="P32" s="163"/>
      <c r="Q32" s="163"/>
    </row>
    <row r="33" spans="1:17" x14ac:dyDescent="0.3">
      <c r="A33" s="151" t="s">
        <v>16</v>
      </c>
      <c r="B33" s="152"/>
      <c r="C33" s="152"/>
      <c r="D33" s="152"/>
      <c r="E33" s="152"/>
      <c r="F33" s="153"/>
      <c r="G33" s="154" t="s">
        <v>19</v>
      </c>
      <c r="H33" s="155" t="s">
        <v>0</v>
      </c>
      <c r="J33" s="28"/>
      <c r="P33" s="163"/>
      <c r="Q33" s="163"/>
    </row>
    <row r="34" spans="1:17" x14ac:dyDescent="0.3">
      <c r="A34" s="156"/>
      <c r="B34" s="157"/>
      <c r="C34" s="157"/>
      <c r="D34" s="157"/>
      <c r="E34" s="157"/>
      <c r="F34" s="158"/>
      <c r="G34" s="159">
        <f>G28+G31</f>
        <v>15</v>
      </c>
      <c r="H34" s="160">
        <f>H28+H31</f>
        <v>12</v>
      </c>
      <c r="J34" s="28"/>
      <c r="P34" s="163"/>
      <c r="Q34" s="163"/>
    </row>
    <row r="35" spans="1:17" x14ac:dyDescent="0.3">
      <c r="A35" s="156"/>
      <c r="B35" s="157"/>
      <c r="C35" s="157"/>
      <c r="D35" s="157"/>
      <c r="E35" s="157"/>
      <c r="F35" s="158"/>
      <c r="G35" s="161">
        <f>G34/(G34+H34)</f>
        <v>0.55555555555555558</v>
      </c>
      <c r="H35" s="162">
        <f>H34/(G34+H34)</f>
        <v>0.44444444444444442</v>
      </c>
      <c r="J35" s="28"/>
      <c r="P35" s="163"/>
      <c r="Q35" s="163"/>
    </row>
    <row r="36" spans="1:17" x14ac:dyDescent="0.3">
      <c r="A36" s="7" t="s">
        <v>17</v>
      </c>
      <c r="B36" s="8"/>
      <c r="C36" s="8"/>
      <c r="D36" s="8"/>
      <c r="E36" s="8"/>
      <c r="F36" s="25"/>
      <c r="G36" s="33" t="s">
        <v>19</v>
      </c>
      <c r="H36" s="34" t="s">
        <v>0</v>
      </c>
      <c r="J36" s="28"/>
      <c r="P36" s="163"/>
      <c r="Q36" s="163"/>
    </row>
    <row r="37" spans="1:17" x14ac:dyDescent="0.3">
      <c r="A37" s="13"/>
      <c r="B37" s="14"/>
      <c r="C37" s="14"/>
      <c r="D37" s="14"/>
      <c r="E37" s="14"/>
      <c r="F37" s="26"/>
      <c r="G37" s="117">
        <v>16</v>
      </c>
      <c r="H37" s="128">
        <v>5</v>
      </c>
    </row>
    <row r="38" spans="1:17" x14ac:dyDescent="0.3">
      <c r="A38" s="13"/>
      <c r="B38" s="14"/>
      <c r="C38" s="14"/>
      <c r="D38" s="14"/>
      <c r="E38" s="14"/>
      <c r="F38" s="26"/>
      <c r="G38" s="54">
        <f>G37/(G37+H37)</f>
        <v>0.76190476190476186</v>
      </c>
      <c r="H38" s="55">
        <f>H37/(G37+H37)</f>
        <v>0.23809523809523808</v>
      </c>
    </row>
    <row r="39" spans="1:17" x14ac:dyDescent="0.3">
      <c r="A39" s="129"/>
      <c r="B39" s="130"/>
      <c r="C39" s="130"/>
      <c r="D39" s="130"/>
      <c r="E39" s="130"/>
      <c r="F39" s="131"/>
      <c r="G39" s="132"/>
      <c r="H39" s="133"/>
    </row>
    <row r="40" spans="1:17" x14ac:dyDescent="0.3">
      <c r="A40" s="134" t="s">
        <v>18</v>
      </c>
      <c r="B40" s="134"/>
      <c r="C40" s="134"/>
      <c r="D40" s="16"/>
      <c r="E40" s="6"/>
      <c r="F40" s="27"/>
      <c r="G40" s="35" t="s">
        <v>19</v>
      </c>
      <c r="H40" s="36" t="s">
        <v>0</v>
      </c>
    </row>
    <row r="41" spans="1:17" x14ac:dyDescent="0.3">
      <c r="A41" s="15"/>
      <c r="B41" s="16"/>
      <c r="C41" s="16"/>
      <c r="D41" s="16"/>
      <c r="E41" s="16"/>
      <c r="F41" s="17"/>
      <c r="G41" s="136">
        <f>G34+G37</f>
        <v>31</v>
      </c>
      <c r="H41" s="135">
        <f>H34+H37</f>
        <v>17</v>
      </c>
    </row>
    <row r="42" spans="1:17" x14ac:dyDescent="0.3">
      <c r="A42" s="15"/>
      <c r="B42" s="16"/>
      <c r="C42" s="16"/>
      <c r="D42" s="16"/>
      <c r="E42" s="16"/>
      <c r="F42" s="17"/>
      <c r="G42" s="56">
        <f>G41/(G41+H41)</f>
        <v>0.64583333333333337</v>
      </c>
      <c r="H42" s="57">
        <f>H41/(G41+H41)</f>
        <v>0.35416666666666669</v>
      </c>
    </row>
    <row r="43" spans="1:17" x14ac:dyDescent="0.3">
      <c r="A43" s="37"/>
      <c r="B43" s="38"/>
      <c r="C43" s="38"/>
      <c r="D43" s="38"/>
      <c r="E43" s="38"/>
      <c r="F43" s="39"/>
      <c r="G43" s="58"/>
      <c r="H43" s="59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A716-0D7D-4321-9C81-4F5AD0B6AB59}">
  <dimension ref="A1:T46"/>
  <sheetViews>
    <sheetView zoomScale="85" zoomScaleNormal="85" workbookViewId="0">
      <selection activeCell="E52" sqref="E52"/>
    </sheetView>
  </sheetViews>
  <sheetFormatPr defaultRowHeight="14.4" x14ac:dyDescent="0.3"/>
  <cols>
    <col min="6" max="6" width="0.109375" customWidth="1"/>
    <col min="14" max="14" width="18.33203125" customWidth="1"/>
    <col min="15" max="15" width="0.109375" customWidth="1"/>
  </cols>
  <sheetData>
    <row r="1" spans="1:20" ht="18" x14ac:dyDescent="0.3">
      <c r="A1" s="1" t="s">
        <v>32</v>
      </c>
    </row>
    <row r="3" spans="1:20" x14ac:dyDescent="0.3">
      <c r="A3" s="28" t="s">
        <v>4</v>
      </c>
      <c r="J3" s="28" t="s">
        <v>20</v>
      </c>
    </row>
    <row r="5" spans="1:20" x14ac:dyDescent="0.3">
      <c r="A5" s="2" t="s">
        <v>5</v>
      </c>
      <c r="B5" s="3"/>
      <c r="C5" s="3"/>
      <c r="D5" s="3"/>
      <c r="E5" s="3"/>
      <c r="F5" s="3"/>
      <c r="G5" s="29" t="s">
        <v>19</v>
      </c>
      <c r="H5" s="30" t="s">
        <v>0</v>
      </c>
      <c r="J5" s="72" t="s">
        <v>21</v>
      </c>
      <c r="K5" s="73"/>
      <c r="L5" s="73"/>
      <c r="M5" s="73"/>
      <c r="N5" s="73"/>
      <c r="O5" s="74"/>
      <c r="P5" s="75" t="s">
        <v>19</v>
      </c>
      <c r="Q5" s="76" t="s">
        <v>0</v>
      </c>
    </row>
    <row r="6" spans="1:20" x14ac:dyDescent="0.3">
      <c r="A6" s="9"/>
      <c r="B6" s="10"/>
      <c r="C6" s="10"/>
      <c r="D6" s="10"/>
      <c r="E6" s="10"/>
      <c r="F6" s="10"/>
      <c r="G6" s="91">
        <v>4</v>
      </c>
      <c r="H6" s="187">
        <v>1</v>
      </c>
      <c r="J6" s="77" t="s">
        <v>22</v>
      </c>
      <c r="K6" s="78"/>
      <c r="L6" s="78"/>
      <c r="M6" s="78"/>
      <c r="N6" s="78"/>
      <c r="O6" s="78"/>
      <c r="P6" s="200">
        <v>13</v>
      </c>
      <c r="Q6" s="201">
        <v>15</v>
      </c>
    </row>
    <row r="7" spans="1:20" x14ac:dyDescent="0.3">
      <c r="A7" s="9"/>
      <c r="B7" s="10"/>
      <c r="C7" s="10"/>
      <c r="D7" s="10"/>
      <c r="E7" s="10"/>
      <c r="F7" s="10"/>
      <c r="G7" s="42">
        <f>G6/(G6+H6)</f>
        <v>0.8</v>
      </c>
      <c r="H7" s="43">
        <f>H6/(G6+H6)</f>
        <v>0.2</v>
      </c>
      <c r="J7" s="77"/>
      <c r="K7" s="78"/>
      <c r="L7" s="78"/>
      <c r="M7" s="78"/>
      <c r="N7" s="78"/>
      <c r="O7" s="78"/>
      <c r="P7" s="79">
        <f>P6/(P6+Q6)</f>
        <v>0.4642857142857143</v>
      </c>
      <c r="Q7" s="80">
        <f>Q6/(P6+Q6)</f>
        <v>0.5357142857142857</v>
      </c>
    </row>
    <row r="8" spans="1:20" x14ac:dyDescent="0.3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3">
      <c r="A9" s="4" t="s">
        <v>6</v>
      </c>
      <c r="B9" s="5"/>
      <c r="C9" s="5"/>
      <c r="D9" s="5"/>
      <c r="E9" s="5"/>
      <c r="F9" s="5"/>
      <c r="G9" s="40" t="s">
        <v>19</v>
      </c>
      <c r="H9" s="41" t="s">
        <v>0</v>
      </c>
      <c r="J9" s="137" t="s">
        <v>23</v>
      </c>
      <c r="K9" s="78"/>
      <c r="L9" s="78"/>
      <c r="M9" s="78"/>
      <c r="N9" s="78"/>
      <c r="O9" s="78"/>
      <c r="P9" s="138" t="s">
        <v>19</v>
      </c>
      <c r="Q9" s="139" t="s">
        <v>0</v>
      </c>
    </row>
    <row r="10" spans="1:20" x14ac:dyDescent="0.3">
      <c r="A10" s="11"/>
      <c r="B10" s="12"/>
      <c r="C10" s="12"/>
      <c r="D10" s="12"/>
      <c r="E10" s="12"/>
      <c r="F10" s="12"/>
      <c r="G10" s="46">
        <v>8</v>
      </c>
      <c r="H10" s="188">
        <v>4</v>
      </c>
      <c r="J10" s="137"/>
      <c r="K10" s="78"/>
      <c r="L10" s="78"/>
      <c r="M10" s="78"/>
      <c r="N10" s="78"/>
      <c r="O10" s="78"/>
      <c r="P10" s="194">
        <f>P6/G36</f>
        <v>0.9285714285714286</v>
      </c>
      <c r="Q10" s="193">
        <f>Q6/H36</f>
        <v>1.25</v>
      </c>
    </row>
    <row r="11" spans="1:20" x14ac:dyDescent="0.3">
      <c r="A11" s="11"/>
      <c r="B11" s="12"/>
      <c r="C11" s="12"/>
      <c r="D11" s="12"/>
      <c r="E11" s="12"/>
      <c r="F11" s="12"/>
      <c r="G11" s="48">
        <f>G10/(G10+H10)</f>
        <v>0.66666666666666663</v>
      </c>
      <c r="H11" s="49">
        <f>H10/(G10+H10)</f>
        <v>0.33333333333333331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3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19</v>
      </c>
      <c r="Q12" s="97" t="s">
        <v>0</v>
      </c>
    </row>
    <row r="13" spans="1:20" x14ac:dyDescent="0.3">
      <c r="A13" s="60" t="s">
        <v>7</v>
      </c>
      <c r="B13" s="61"/>
      <c r="C13" s="61"/>
      <c r="D13" s="61"/>
      <c r="E13" s="61"/>
      <c r="F13" s="62"/>
      <c r="G13" s="63" t="s">
        <v>19</v>
      </c>
      <c r="H13" s="64" t="s">
        <v>0</v>
      </c>
      <c r="J13" s="98"/>
      <c r="K13" s="99"/>
      <c r="L13" s="99"/>
      <c r="M13" s="99"/>
      <c r="N13" s="99"/>
      <c r="O13" s="99"/>
      <c r="P13" s="142">
        <v>15</v>
      </c>
      <c r="Q13" s="195">
        <v>18</v>
      </c>
    </row>
    <row r="14" spans="1:20" x14ac:dyDescent="0.3">
      <c r="A14" s="65"/>
      <c r="B14" s="66"/>
      <c r="C14" s="66"/>
      <c r="D14" s="66"/>
      <c r="E14" s="66"/>
      <c r="F14" s="67"/>
      <c r="G14" s="189">
        <v>4</v>
      </c>
      <c r="H14" s="190">
        <v>5</v>
      </c>
      <c r="J14" s="98"/>
      <c r="K14" s="99"/>
      <c r="L14" s="99"/>
      <c r="M14" s="99"/>
      <c r="N14" s="99"/>
      <c r="O14" s="99"/>
      <c r="P14" s="100">
        <f>P13/(P13+Q13)</f>
        <v>0.45454545454545453</v>
      </c>
      <c r="Q14" s="101">
        <f>Q13/(P13+Q13)</f>
        <v>0.54545454545454541</v>
      </c>
    </row>
    <row r="15" spans="1:20" x14ac:dyDescent="0.3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3">
      <c r="A16" s="65"/>
      <c r="B16" s="66"/>
      <c r="C16" s="66"/>
      <c r="D16" s="66"/>
      <c r="E16" s="66"/>
      <c r="F16" s="67"/>
      <c r="G16" s="68"/>
      <c r="H16" s="69"/>
      <c r="J16" s="106" t="s">
        <v>25</v>
      </c>
      <c r="K16" s="107"/>
      <c r="L16" s="107"/>
      <c r="M16" s="107"/>
      <c r="N16" s="107"/>
      <c r="O16" s="108"/>
      <c r="P16" s="109" t="s">
        <v>19</v>
      </c>
      <c r="Q16" s="110" t="s">
        <v>0</v>
      </c>
      <c r="S16" s="149"/>
      <c r="T16" s="149"/>
    </row>
    <row r="17" spans="1:20" x14ac:dyDescent="0.3">
      <c r="A17" s="18" t="s">
        <v>8</v>
      </c>
      <c r="B17" s="19"/>
      <c r="C17" s="19"/>
      <c r="D17" s="19"/>
      <c r="E17" s="19"/>
      <c r="F17" s="21"/>
      <c r="G17" s="31" t="s">
        <v>19</v>
      </c>
      <c r="H17" s="32" t="s">
        <v>0</v>
      </c>
      <c r="J17" s="177"/>
      <c r="K17" s="112"/>
      <c r="L17" s="112"/>
      <c r="M17" s="112"/>
      <c r="N17" s="112"/>
      <c r="O17" s="178"/>
      <c r="P17" s="113">
        <v>0</v>
      </c>
      <c r="Q17" s="196">
        <v>0</v>
      </c>
      <c r="S17" s="176"/>
      <c r="T17" s="176"/>
    </row>
    <row r="18" spans="1:20" x14ac:dyDescent="0.3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81" t="str">
        <f>CONCATENATE(P17,"/",G28)</f>
        <v>0/13</v>
      </c>
      <c r="Q18" s="197" t="str">
        <f>CONCATENATE(Q17,"/",H28)</f>
        <v>0/11</v>
      </c>
      <c r="S18" s="149"/>
      <c r="T18" s="149"/>
    </row>
    <row r="19" spans="1:20" x14ac:dyDescent="0.3">
      <c r="A19" s="22" t="s">
        <v>9</v>
      </c>
      <c r="B19" s="20"/>
      <c r="C19" s="20"/>
      <c r="D19" s="20"/>
      <c r="E19" s="20"/>
      <c r="F19" s="23"/>
      <c r="G19" s="120">
        <v>4</v>
      </c>
      <c r="H19" s="126">
        <v>8</v>
      </c>
      <c r="J19" s="111"/>
      <c r="K19" s="112"/>
      <c r="L19" s="112"/>
      <c r="M19" s="112"/>
      <c r="N19" s="112"/>
      <c r="O19" s="112"/>
      <c r="P19" s="115" t="str">
        <f>IFERROR(P17/(P17+Q17),"-")</f>
        <v>-</v>
      </c>
      <c r="Q19" s="150" t="str">
        <f>IFERROR(Q17/(P17+Q17),"-")</f>
        <v>-</v>
      </c>
    </row>
    <row r="20" spans="1:20" x14ac:dyDescent="0.3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3">
      <c r="A21" s="22" t="s">
        <v>10</v>
      </c>
      <c r="B21" s="20"/>
      <c r="C21" s="20"/>
      <c r="D21" s="20"/>
      <c r="E21" s="20"/>
      <c r="F21" s="23"/>
      <c r="G21" s="120">
        <v>7</v>
      </c>
      <c r="H21" s="126">
        <v>0</v>
      </c>
      <c r="J21" s="85" t="s">
        <v>26</v>
      </c>
      <c r="K21" s="86"/>
      <c r="L21" s="86"/>
      <c r="M21" s="86"/>
      <c r="N21" s="86"/>
      <c r="O21" s="86"/>
      <c r="P21" s="87" t="s">
        <v>19</v>
      </c>
      <c r="Q21" s="88" t="s">
        <v>0</v>
      </c>
    </row>
    <row r="22" spans="1:20" x14ac:dyDescent="0.3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3">
      <c r="A23" s="22" t="s">
        <v>11</v>
      </c>
      <c r="B23" s="20"/>
      <c r="C23" s="20"/>
      <c r="D23" s="20"/>
      <c r="E23" s="20"/>
      <c r="F23" s="23"/>
      <c r="G23" s="120">
        <v>2</v>
      </c>
      <c r="H23" s="126">
        <v>0</v>
      </c>
      <c r="J23" s="89" t="s">
        <v>27</v>
      </c>
      <c r="K23" s="90"/>
      <c r="L23" s="90"/>
      <c r="M23" s="90"/>
      <c r="N23" s="90"/>
      <c r="O23" s="90"/>
      <c r="P23" s="124">
        <v>1</v>
      </c>
      <c r="Q23" s="198">
        <v>1</v>
      </c>
    </row>
    <row r="24" spans="1:20" x14ac:dyDescent="0.3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>
        <f>IFERROR(P23/(P23+Q23),"-")</f>
        <v>0.5</v>
      </c>
      <c r="Q24" s="94">
        <f>IFERROR(Q23/(P23+Q23),"-")</f>
        <v>0.5</v>
      </c>
    </row>
    <row r="25" spans="1:20" x14ac:dyDescent="0.3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3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3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28</v>
      </c>
      <c r="K26" s="90"/>
      <c r="L26" s="90"/>
      <c r="M26" s="90"/>
      <c r="N26" s="90"/>
      <c r="O26" s="90"/>
      <c r="P26" s="91">
        <v>2</v>
      </c>
      <c r="Q26" s="187">
        <v>1</v>
      </c>
    </row>
    <row r="27" spans="1:20" x14ac:dyDescent="0.3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P26/(P26+Q26)</f>
        <v>0.66666666666666663</v>
      </c>
      <c r="Q27" s="94">
        <f>Q26/(P26+Q26)</f>
        <v>0.33333333333333331</v>
      </c>
    </row>
    <row r="28" spans="1:20" x14ac:dyDescent="0.3">
      <c r="A28" s="24" t="s">
        <v>13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89"/>
      <c r="K28" s="90"/>
      <c r="L28" s="90"/>
      <c r="M28" s="90"/>
      <c r="N28" s="90"/>
      <c r="O28" s="90"/>
      <c r="P28" s="93"/>
      <c r="Q28" s="94"/>
    </row>
    <row r="29" spans="1:20" x14ac:dyDescent="0.3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 t="s">
        <v>13</v>
      </c>
      <c r="K29" s="90"/>
      <c r="L29" s="90"/>
      <c r="M29" s="90"/>
      <c r="N29" s="90"/>
      <c r="O29" s="90"/>
      <c r="P29" s="122">
        <f>P23+P26</f>
        <v>3</v>
      </c>
      <c r="Q29" s="199">
        <f>Q23+Q26</f>
        <v>2</v>
      </c>
    </row>
    <row r="30" spans="1:20" x14ac:dyDescent="0.3">
      <c r="A30" s="24"/>
      <c r="B30" s="20"/>
      <c r="C30" s="20"/>
      <c r="D30" s="20"/>
      <c r="E30" s="20"/>
      <c r="F30" s="23"/>
      <c r="G30" s="52"/>
      <c r="H30" s="53"/>
      <c r="J30" s="116"/>
      <c r="K30" s="90"/>
      <c r="L30" s="90"/>
      <c r="M30" s="90"/>
      <c r="N30" s="90"/>
      <c r="O30" s="90"/>
      <c r="P30" s="93">
        <f>P29/(P29+Q29)</f>
        <v>0.6</v>
      </c>
      <c r="Q30" s="94">
        <f>Q29/(P29+Q29)</f>
        <v>0.4</v>
      </c>
    </row>
    <row r="31" spans="1:20" x14ac:dyDescent="0.3">
      <c r="A31" s="164" t="s">
        <v>14</v>
      </c>
      <c r="B31" s="165"/>
      <c r="C31" s="165"/>
      <c r="D31" s="165"/>
      <c r="E31" s="165"/>
      <c r="F31" s="166"/>
      <c r="G31" s="167" t="s">
        <v>19</v>
      </c>
      <c r="H31" s="168" t="s">
        <v>0</v>
      </c>
      <c r="J31" s="144"/>
      <c r="K31" s="145"/>
      <c r="L31" s="145"/>
      <c r="M31" s="145"/>
      <c r="N31" s="145"/>
      <c r="O31" s="145"/>
      <c r="P31" s="146"/>
      <c r="Q31" s="147"/>
    </row>
    <row r="32" spans="1:20" x14ac:dyDescent="0.3">
      <c r="A32" s="169" t="s">
        <v>15</v>
      </c>
      <c r="B32" s="170"/>
      <c r="C32" s="170"/>
      <c r="D32" s="170"/>
      <c r="E32" s="170"/>
      <c r="F32" s="171"/>
      <c r="G32" s="172">
        <v>1</v>
      </c>
      <c r="H32" s="173">
        <v>1</v>
      </c>
      <c r="J32" s="28"/>
      <c r="P32" s="163"/>
      <c r="Q32" s="163"/>
    </row>
    <row r="33" spans="1:17" x14ac:dyDescent="0.3">
      <c r="A33" s="169"/>
      <c r="B33" s="170"/>
      <c r="C33" s="170"/>
      <c r="D33" s="170"/>
      <c r="E33" s="170"/>
      <c r="F33" s="171"/>
      <c r="G33" s="174">
        <f>G32/(G32+H32)</f>
        <v>0.5</v>
      </c>
      <c r="H33" s="175">
        <f>H32/(G32+H32)</f>
        <v>0.5</v>
      </c>
      <c r="J33" s="28"/>
      <c r="P33" s="163"/>
      <c r="Q33" s="163"/>
    </row>
    <row r="34" spans="1:17" x14ac:dyDescent="0.3">
      <c r="A34" s="169"/>
      <c r="B34" s="170"/>
      <c r="C34" s="170"/>
      <c r="D34" s="170"/>
      <c r="E34" s="170"/>
      <c r="F34" s="171"/>
      <c r="G34" s="174"/>
      <c r="H34" s="175"/>
      <c r="J34" s="28"/>
      <c r="P34" s="163"/>
      <c r="Q34" s="163"/>
    </row>
    <row r="35" spans="1:17" x14ac:dyDescent="0.3">
      <c r="A35" s="151" t="s">
        <v>16</v>
      </c>
      <c r="B35" s="152"/>
      <c r="C35" s="152"/>
      <c r="D35" s="152"/>
      <c r="E35" s="152"/>
      <c r="F35" s="153"/>
      <c r="G35" s="154" t="s">
        <v>19</v>
      </c>
      <c r="H35" s="155" t="s">
        <v>0</v>
      </c>
      <c r="J35" s="28"/>
      <c r="P35" s="163"/>
      <c r="Q35" s="163"/>
    </row>
    <row r="36" spans="1:17" x14ac:dyDescent="0.3">
      <c r="A36" s="156"/>
      <c r="B36" s="157"/>
      <c r="C36" s="157"/>
      <c r="D36" s="157"/>
      <c r="E36" s="157"/>
      <c r="F36" s="158"/>
      <c r="G36" s="191">
        <f>G28+G32</f>
        <v>14</v>
      </c>
      <c r="H36" s="192">
        <f>H28+H32</f>
        <v>12</v>
      </c>
      <c r="J36" s="28"/>
      <c r="P36" s="163"/>
      <c r="Q36" s="163"/>
    </row>
    <row r="37" spans="1:17" x14ac:dyDescent="0.3">
      <c r="A37" s="156"/>
      <c r="B37" s="157"/>
      <c r="C37" s="157"/>
      <c r="D37" s="157"/>
      <c r="E37" s="157"/>
      <c r="F37" s="158"/>
      <c r="G37" s="161">
        <f>G36/(G36+H36)</f>
        <v>0.53846153846153844</v>
      </c>
      <c r="H37" s="162">
        <f>H36/(G36+H36)</f>
        <v>0.46153846153846156</v>
      </c>
      <c r="J37" s="28"/>
      <c r="P37" s="163"/>
      <c r="Q37" s="163"/>
    </row>
    <row r="38" spans="1:17" x14ac:dyDescent="0.3">
      <c r="A38" s="156"/>
      <c r="B38" s="157"/>
      <c r="C38" s="157"/>
      <c r="D38" s="157"/>
      <c r="E38" s="157"/>
      <c r="F38" s="158"/>
      <c r="G38" s="161"/>
      <c r="H38" s="162"/>
    </row>
    <row r="39" spans="1:17" x14ac:dyDescent="0.3">
      <c r="A39" s="7" t="s">
        <v>17</v>
      </c>
      <c r="B39" s="8"/>
      <c r="C39" s="8"/>
      <c r="D39" s="8"/>
      <c r="E39" s="8"/>
      <c r="F39" s="25"/>
      <c r="G39" s="33" t="s">
        <v>19</v>
      </c>
      <c r="H39" s="34" t="s">
        <v>0</v>
      </c>
    </row>
    <row r="40" spans="1:17" x14ac:dyDescent="0.3">
      <c r="A40" s="13"/>
      <c r="B40" s="14"/>
      <c r="C40" s="14"/>
      <c r="D40" s="14"/>
      <c r="E40" s="14"/>
      <c r="F40" s="26"/>
      <c r="G40" s="117">
        <v>16</v>
      </c>
      <c r="H40" s="128">
        <v>5</v>
      </c>
    </row>
    <row r="41" spans="1:17" x14ac:dyDescent="0.3">
      <c r="A41" s="13"/>
      <c r="B41" s="14"/>
      <c r="C41" s="14"/>
      <c r="D41" s="14"/>
      <c r="E41" s="14"/>
      <c r="F41" s="26"/>
      <c r="G41" s="54">
        <f>G40/(G40+H40)</f>
        <v>0.76190476190476186</v>
      </c>
      <c r="H41" s="55">
        <f>H40/(G40+H40)</f>
        <v>0.23809523809523808</v>
      </c>
    </row>
    <row r="42" spans="1:17" x14ac:dyDescent="0.3">
      <c r="A42" s="129"/>
      <c r="B42" s="130"/>
      <c r="C42" s="130"/>
      <c r="D42" s="130"/>
      <c r="E42" s="130"/>
      <c r="F42" s="131"/>
      <c r="G42" s="132"/>
      <c r="H42" s="133"/>
    </row>
    <row r="43" spans="1:17" x14ac:dyDescent="0.3">
      <c r="A43" s="134" t="s">
        <v>18</v>
      </c>
      <c r="B43" s="134"/>
      <c r="C43" s="134"/>
      <c r="D43" s="16"/>
      <c r="E43" s="6"/>
      <c r="F43" s="27"/>
      <c r="G43" s="35" t="s">
        <v>19</v>
      </c>
      <c r="H43" s="36" t="s">
        <v>0</v>
      </c>
    </row>
    <row r="44" spans="1:17" x14ac:dyDescent="0.3">
      <c r="A44" s="15"/>
      <c r="B44" s="16"/>
      <c r="C44" s="16"/>
      <c r="D44" s="16"/>
      <c r="E44" s="16"/>
      <c r="F44" s="17"/>
      <c r="G44" s="136">
        <f>G36+G40</f>
        <v>30</v>
      </c>
      <c r="H44" s="135">
        <f>H36+H40</f>
        <v>17</v>
      </c>
    </row>
    <row r="45" spans="1:17" x14ac:dyDescent="0.3">
      <c r="A45" s="15"/>
      <c r="B45" s="16"/>
      <c r="C45" s="16"/>
      <c r="D45" s="16"/>
      <c r="E45" s="16"/>
      <c r="F45" s="17"/>
      <c r="G45" s="56">
        <f>G44/(G44+H44)</f>
        <v>0.63829787234042556</v>
      </c>
      <c r="H45" s="57">
        <f>H44/(G44+H44)</f>
        <v>0.36170212765957449</v>
      </c>
    </row>
    <row r="46" spans="1:17" x14ac:dyDescent="0.3">
      <c r="A46" s="37"/>
      <c r="B46" s="38"/>
      <c r="C46" s="38"/>
      <c r="D46" s="38"/>
      <c r="E46" s="38"/>
      <c r="F46" s="39"/>
      <c r="G46" s="58"/>
      <c r="H46" s="59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E916-239E-44B5-839F-D47EDA0DE4A0}">
  <dimension ref="A1:T46"/>
  <sheetViews>
    <sheetView tabSelected="1" zoomScale="70" zoomScaleNormal="70" workbookViewId="0">
      <selection activeCell="L35" sqref="L35"/>
    </sheetView>
  </sheetViews>
  <sheetFormatPr defaultRowHeight="14.4" x14ac:dyDescent="0.3"/>
  <cols>
    <col min="6" max="6" width="0.109375" customWidth="1"/>
    <col min="14" max="14" width="18.33203125" customWidth="1"/>
    <col min="15" max="15" width="0.109375" customWidth="1"/>
  </cols>
  <sheetData>
    <row r="1" spans="1:20" ht="18" x14ac:dyDescent="0.3">
      <c r="A1" s="1" t="s">
        <v>33</v>
      </c>
    </row>
    <row r="3" spans="1:20" x14ac:dyDescent="0.3">
      <c r="A3" s="28" t="s">
        <v>4</v>
      </c>
      <c r="J3" s="28" t="s">
        <v>20</v>
      </c>
    </row>
    <row r="5" spans="1:20" x14ac:dyDescent="0.3">
      <c r="A5" s="2" t="s">
        <v>5</v>
      </c>
      <c r="B5" s="3"/>
      <c r="C5" s="3"/>
      <c r="D5" s="3"/>
      <c r="E5" s="3"/>
      <c r="F5" s="3"/>
      <c r="G5" s="29" t="s">
        <v>19</v>
      </c>
      <c r="H5" s="30" t="s">
        <v>0</v>
      </c>
      <c r="J5" s="72" t="s">
        <v>21</v>
      </c>
      <c r="K5" s="73"/>
      <c r="L5" s="73"/>
      <c r="M5" s="73"/>
      <c r="N5" s="73"/>
      <c r="O5" s="74"/>
      <c r="P5" s="75" t="s">
        <v>19</v>
      </c>
      <c r="Q5" s="76" t="s">
        <v>0</v>
      </c>
    </row>
    <row r="6" spans="1:20" x14ac:dyDescent="0.3">
      <c r="A6" s="9"/>
      <c r="B6" s="10"/>
      <c r="C6" s="10"/>
      <c r="D6" s="10"/>
      <c r="E6" s="10"/>
      <c r="F6" s="10"/>
      <c r="G6" s="91">
        <v>3</v>
      </c>
      <c r="H6" s="187">
        <v>1</v>
      </c>
      <c r="J6" s="77" t="s">
        <v>22</v>
      </c>
      <c r="K6" s="78"/>
      <c r="L6" s="78"/>
      <c r="M6" s="78"/>
      <c r="N6" s="78"/>
      <c r="O6" s="78"/>
      <c r="P6" s="200">
        <v>14</v>
      </c>
      <c r="Q6" s="201">
        <v>10</v>
      </c>
    </row>
    <row r="7" spans="1:20" x14ac:dyDescent="0.3">
      <c r="A7" s="9"/>
      <c r="B7" s="10"/>
      <c r="C7" s="10"/>
      <c r="D7" s="10"/>
      <c r="E7" s="10"/>
      <c r="F7" s="10"/>
      <c r="G7" s="42">
        <f>G6/(G6+H6)</f>
        <v>0.75</v>
      </c>
      <c r="H7" s="43">
        <f>H6/(G6+H6)</f>
        <v>0.25</v>
      </c>
      <c r="J7" s="77"/>
      <c r="K7" s="78"/>
      <c r="L7" s="78"/>
      <c r="M7" s="78"/>
      <c r="N7" s="78"/>
      <c r="O7" s="78"/>
      <c r="P7" s="79">
        <f>P6/(P6+Q6)</f>
        <v>0.58333333333333337</v>
      </c>
      <c r="Q7" s="80">
        <f>Q6/(P6+Q6)</f>
        <v>0.41666666666666669</v>
      </c>
    </row>
    <row r="8" spans="1:20" x14ac:dyDescent="0.3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3">
      <c r="A9" s="4" t="s">
        <v>6</v>
      </c>
      <c r="B9" s="5"/>
      <c r="C9" s="5"/>
      <c r="D9" s="5"/>
      <c r="E9" s="5"/>
      <c r="F9" s="5"/>
      <c r="G9" s="40" t="s">
        <v>19</v>
      </c>
      <c r="H9" s="41" t="s">
        <v>0</v>
      </c>
      <c r="J9" s="137" t="s">
        <v>23</v>
      </c>
      <c r="K9" s="78"/>
      <c r="L9" s="78"/>
      <c r="M9" s="78"/>
      <c r="N9" s="78"/>
      <c r="O9" s="78"/>
      <c r="P9" s="138" t="s">
        <v>19</v>
      </c>
      <c r="Q9" s="139" t="s">
        <v>0</v>
      </c>
    </row>
    <row r="10" spans="1:20" x14ac:dyDescent="0.3">
      <c r="A10" s="11"/>
      <c r="B10" s="12"/>
      <c r="C10" s="12"/>
      <c r="D10" s="12"/>
      <c r="E10" s="12"/>
      <c r="F10" s="12"/>
      <c r="G10" s="46">
        <v>8</v>
      </c>
      <c r="H10" s="188">
        <v>5</v>
      </c>
      <c r="J10" s="137"/>
      <c r="K10" s="78"/>
      <c r="L10" s="78"/>
      <c r="M10" s="78"/>
      <c r="N10" s="78"/>
      <c r="O10" s="78"/>
      <c r="P10" s="194">
        <f>P6/G36</f>
        <v>1</v>
      </c>
      <c r="Q10" s="193">
        <f>Q6/H36</f>
        <v>0.76923076923076927</v>
      </c>
    </row>
    <row r="11" spans="1:20" x14ac:dyDescent="0.3">
      <c r="A11" s="11"/>
      <c r="B11" s="12"/>
      <c r="C11" s="12"/>
      <c r="D11" s="12"/>
      <c r="E11" s="12"/>
      <c r="F11" s="12"/>
      <c r="G11" s="48">
        <f>G10/(G10+H10)</f>
        <v>0.61538461538461542</v>
      </c>
      <c r="H11" s="49">
        <f>H10/(G10+H10)</f>
        <v>0.38461538461538464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3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19</v>
      </c>
      <c r="Q12" s="97" t="s">
        <v>0</v>
      </c>
    </row>
    <row r="13" spans="1:20" x14ac:dyDescent="0.3">
      <c r="A13" s="60" t="s">
        <v>7</v>
      </c>
      <c r="B13" s="61"/>
      <c r="C13" s="61"/>
      <c r="D13" s="61"/>
      <c r="E13" s="61"/>
      <c r="F13" s="62"/>
      <c r="G13" s="63" t="s">
        <v>19</v>
      </c>
      <c r="H13" s="64" t="s">
        <v>0</v>
      </c>
      <c r="J13" s="98"/>
      <c r="K13" s="99"/>
      <c r="L13" s="99"/>
      <c r="M13" s="99"/>
      <c r="N13" s="99"/>
      <c r="O13" s="99"/>
      <c r="P13" s="142">
        <v>19</v>
      </c>
      <c r="Q13" s="195">
        <v>20</v>
      </c>
    </row>
    <row r="14" spans="1:20" x14ac:dyDescent="0.3">
      <c r="A14" s="65"/>
      <c r="B14" s="66"/>
      <c r="C14" s="66"/>
      <c r="D14" s="66"/>
      <c r="E14" s="66"/>
      <c r="F14" s="67"/>
      <c r="G14" s="189">
        <v>5</v>
      </c>
      <c r="H14" s="190">
        <v>4</v>
      </c>
      <c r="J14" s="98"/>
      <c r="K14" s="99"/>
      <c r="L14" s="99"/>
      <c r="M14" s="99"/>
      <c r="N14" s="99"/>
      <c r="O14" s="99"/>
      <c r="P14" s="100">
        <f>P13/(P13+Q13)</f>
        <v>0.48717948717948717</v>
      </c>
      <c r="Q14" s="101">
        <f>Q13/(P13+Q13)</f>
        <v>0.51282051282051277</v>
      </c>
    </row>
    <row r="15" spans="1:20" x14ac:dyDescent="0.3">
      <c r="A15" s="65"/>
      <c r="B15" s="66"/>
      <c r="C15" s="66"/>
      <c r="D15" s="66"/>
      <c r="E15" s="66"/>
      <c r="F15" s="67"/>
      <c r="G15" s="70">
        <f>G14/(G14+H14)</f>
        <v>0.55555555555555558</v>
      </c>
      <c r="H15" s="71">
        <f>H14/(G14+H14)</f>
        <v>0.44444444444444442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3">
      <c r="A16" s="65"/>
      <c r="B16" s="66"/>
      <c r="C16" s="66"/>
      <c r="D16" s="66"/>
      <c r="E16" s="66"/>
      <c r="F16" s="67"/>
      <c r="G16" s="68"/>
      <c r="H16" s="69"/>
      <c r="J16" s="106" t="s">
        <v>25</v>
      </c>
      <c r="K16" s="107"/>
      <c r="L16" s="107"/>
      <c r="M16" s="107"/>
      <c r="N16" s="107"/>
      <c r="O16" s="108"/>
      <c r="P16" s="109" t="s">
        <v>19</v>
      </c>
      <c r="Q16" s="110" t="s">
        <v>0</v>
      </c>
      <c r="S16" s="149"/>
      <c r="T16" s="149"/>
    </row>
    <row r="17" spans="1:20" x14ac:dyDescent="0.3">
      <c r="A17" s="18" t="s">
        <v>8</v>
      </c>
      <c r="B17" s="19"/>
      <c r="C17" s="19"/>
      <c r="D17" s="19"/>
      <c r="E17" s="19"/>
      <c r="F17" s="21"/>
      <c r="G17" s="31" t="s">
        <v>19</v>
      </c>
      <c r="H17" s="32" t="s">
        <v>0</v>
      </c>
      <c r="J17" s="177"/>
      <c r="K17" s="112"/>
      <c r="L17" s="112"/>
      <c r="M17" s="112"/>
      <c r="N17" s="112"/>
      <c r="O17" s="178"/>
      <c r="P17" s="113">
        <v>0</v>
      </c>
      <c r="Q17" s="196">
        <v>1</v>
      </c>
      <c r="S17" s="176"/>
      <c r="T17" s="176"/>
    </row>
    <row r="18" spans="1:20" x14ac:dyDescent="0.3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81" t="str">
        <f>CONCATENATE(P17,"/",G28)</f>
        <v>0/13</v>
      </c>
      <c r="Q18" s="197" t="str">
        <f>CONCATENATE(Q17,"/",H28)</f>
        <v>1/11</v>
      </c>
      <c r="S18" s="149"/>
      <c r="T18" s="149"/>
    </row>
    <row r="19" spans="1:20" x14ac:dyDescent="0.3">
      <c r="A19" s="22" t="s">
        <v>9</v>
      </c>
      <c r="B19" s="20"/>
      <c r="C19" s="20"/>
      <c r="D19" s="20"/>
      <c r="E19" s="20"/>
      <c r="F19" s="23"/>
      <c r="G19" s="120">
        <v>4</v>
      </c>
      <c r="H19" s="126">
        <v>8</v>
      </c>
      <c r="J19" s="111"/>
      <c r="K19" s="112"/>
      <c r="L19" s="112"/>
      <c r="M19" s="112"/>
      <c r="N19" s="112"/>
      <c r="O19" s="112"/>
      <c r="P19" s="115">
        <f>IFERROR(P17/(P17+Q17),"-")</f>
        <v>0</v>
      </c>
      <c r="Q19" s="150">
        <f>IFERROR(Q17/(P17+Q17),"-")</f>
        <v>1</v>
      </c>
    </row>
    <row r="20" spans="1:20" x14ac:dyDescent="0.3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3">
      <c r="A21" s="22" t="s">
        <v>10</v>
      </c>
      <c r="B21" s="20"/>
      <c r="C21" s="20"/>
      <c r="D21" s="20"/>
      <c r="E21" s="20"/>
      <c r="F21" s="23"/>
      <c r="G21" s="120">
        <v>7</v>
      </c>
      <c r="H21" s="126">
        <v>0</v>
      </c>
      <c r="J21" s="85" t="s">
        <v>26</v>
      </c>
      <c r="K21" s="86"/>
      <c r="L21" s="86"/>
      <c r="M21" s="86"/>
      <c r="N21" s="86"/>
      <c r="O21" s="86"/>
      <c r="P21" s="87" t="s">
        <v>19</v>
      </c>
      <c r="Q21" s="88" t="s">
        <v>0</v>
      </c>
    </row>
    <row r="22" spans="1:20" x14ac:dyDescent="0.3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3">
      <c r="A23" s="22" t="s">
        <v>11</v>
      </c>
      <c r="B23" s="20"/>
      <c r="C23" s="20"/>
      <c r="D23" s="20"/>
      <c r="E23" s="20"/>
      <c r="F23" s="23"/>
      <c r="G23" s="120">
        <v>2</v>
      </c>
      <c r="H23" s="126">
        <v>1</v>
      </c>
      <c r="J23" s="89" t="s">
        <v>27</v>
      </c>
      <c r="K23" s="90"/>
      <c r="L23" s="90"/>
      <c r="M23" s="90"/>
      <c r="N23" s="90"/>
      <c r="O23" s="90"/>
      <c r="P23" s="124">
        <v>0</v>
      </c>
      <c r="Q23" s="198">
        <v>4</v>
      </c>
    </row>
    <row r="24" spans="1:20" x14ac:dyDescent="0.3">
      <c r="A24" s="22"/>
      <c r="B24" s="20"/>
      <c r="C24" s="20"/>
      <c r="D24" s="20"/>
      <c r="E24" s="20"/>
      <c r="F24" s="23"/>
      <c r="G24" s="52">
        <f>G23/(G23+H23)</f>
        <v>0.66666666666666663</v>
      </c>
      <c r="H24" s="53">
        <f>H23/(G23+H23)</f>
        <v>0.33333333333333331</v>
      </c>
      <c r="J24" s="89"/>
      <c r="K24" s="90"/>
      <c r="L24" s="90"/>
      <c r="M24" s="90"/>
      <c r="N24" s="90"/>
      <c r="O24" s="90"/>
      <c r="P24" s="93">
        <f>IFERROR(P23/(P23+Q23),"-")</f>
        <v>0</v>
      </c>
      <c r="Q24" s="94">
        <f>IFERROR(Q23/(P23+Q23),"-")</f>
        <v>1</v>
      </c>
    </row>
    <row r="25" spans="1:20" x14ac:dyDescent="0.3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2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3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28</v>
      </c>
      <c r="K26" s="90"/>
      <c r="L26" s="90"/>
      <c r="M26" s="90"/>
      <c r="N26" s="90"/>
      <c r="O26" s="90"/>
      <c r="P26" s="91">
        <v>1</v>
      </c>
      <c r="Q26" s="187">
        <v>2</v>
      </c>
    </row>
    <row r="27" spans="1:20" x14ac:dyDescent="0.3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P26/(P26+Q26)</f>
        <v>0.33333333333333331</v>
      </c>
      <c r="Q27" s="94">
        <f>Q26/(P26+Q26)</f>
        <v>0.66666666666666663</v>
      </c>
    </row>
    <row r="28" spans="1:20" x14ac:dyDescent="0.3">
      <c r="A28" s="24" t="s">
        <v>13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89"/>
      <c r="K28" s="90"/>
      <c r="L28" s="90"/>
      <c r="M28" s="90"/>
      <c r="N28" s="90"/>
      <c r="O28" s="90"/>
      <c r="P28" s="93"/>
      <c r="Q28" s="94"/>
    </row>
    <row r="29" spans="1:20" x14ac:dyDescent="0.3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 t="s">
        <v>13</v>
      </c>
      <c r="K29" s="90"/>
      <c r="L29" s="90"/>
      <c r="M29" s="90"/>
      <c r="N29" s="90"/>
      <c r="O29" s="90"/>
      <c r="P29" s="122">
        <f>P23+P26</f>
        <v>1</v>
      </c>
      <c r="Q29" s="199">
        <f>Q23+Q26</f>
        <v>6</v>
      </c>
    </row>
    <row r="30" spans="1:20" x14ac:dyDescent="0.3">
      <c r="A30" s="24"/>
      <c r="B30" s="20"/>
      <c r="C30" s="20"/>
      <c r="D30" s="20"/>
      <c r="E30" s="20"/>
      <c r="F30" s="23"/>
      <c r="G30" s="52"/>
      <c r="H30" s="53"/>
      <c r="J30" s="116"/>
      <c r="K30" s="90"/>
      <c r="L30" s="90"/>
      <c r="M30" s="90"/>
      <c r="N30" s="90"/>
      <c r="O30" s="90"/>
      <c r="P30" s="93">
        <f>P29/(P29+Q29)</f>
        <v>0.14285714285714285</v>
      </c>
      <c r="Q30" s="94">
        <f>Q29/(P29+Q29)</f>
        <v>0.8571428571428571</v>
      </c>
    </row>
    <row r="31" spans="1:20" x14ac:dyDescent="0.3">
      <c r="A31" s="164" t="s">
        <v>14</v>
      </c>
      <c r="B31" s="165"/>
      <c r="C31" s="165"/>
      <c r="D31" s="165"/>
      <c r="E31" s="165"/>
      <c r="F31" s="166"/>
      <c r="G31" s="167" t="s">
        <v>19</v>
      </c>
      <c r="H31" s="168" t="s">
        <v>0</v>
      </c>
      <c r="J31" s="144"/>
      <c r="K31" s="145"/>
      <c r="L31" s="145"/>
      <c r="M31" s="145"/>
      <c r="N31" s="145"/>
      <c r="O31" s="145"/>
      <c r="P31" s="146"/>
      <c r="Q31" s="147"/>
    </row>
    <row r="32" spans="1:20" x14ac:dyDescent="0.3">
      <c r="A32" s="169" t="s">
        <v>15</v>
      </c>
      <c r="B32" s="170"/>
      <c r="C32" s="170"/>
      <c r="D32" s="170"/>
      <c r="E32" s="170"/>
      <c r="F32" s="171"/>
      <c r="G32" s="172">
        <v>1</v>
      </c>
      <c r="H32" s="173">
        <v>2</v>
      </c>
      <c r="J32" s="28"/>
      <c r="P32" s="163"/>
      <c r="Q32" s="163"/>
    </row>
    <row r="33" spans="1:17" x14ac:dyDescent="0.3">
      <c r="A33" s="169"/>
      <c r="B33" s="170"/>
      <c r="C33" s="170"/>
      <c r="D33" s="170"/>
      <c r="E33" s="170"/>
      <c r="F33" s="171"/>
      <c r="G33" s="174">
        <f>G32/(G32+H32)</f>
        <v>0.33333333333333331</v>
      </c>
      <c r="H33" s="175">
        <f>H32/(G32+H32)</f>
        <v>0.66666666666666663</v>
      </c>
      <c r="J33" s="28"/>
      <c r="P33" s="163"/>
      <c r="Q33" s="163"/>
    </row>
    <row r="34" spans="1:17" x14ac:dyDescent="0.3">
      <c r="A34" s="169"/>
      <c r="B34" s="170"/>
      <c r="C34" s="170"/>
      <c r="D34" s="170"/>
      <c r="E34" s="170"/>
      <c r="F34" s="171"/>
      <c r="G34" s="174"/>
      <c r="H34" s="175"/>
      <c r="J34" s="28"/>
      <c r="P34" s="163"/>
      <c r="Q34" s="163"/>
    </row>
    <row r="35" spans="1:17" x14ac:dyDescent="0.3">
      <c r="A35" s="151" t="s">
        <v>16</v>
      </c>
      <c r="B35" s="152"/>
      <c r="C35" s="152"/>
      <c r="D35" s="152"/>
      <c r="E35" s="152"/>
      <c r="F35" s="153"/>
      <c r="G35" s="154" t="s">
        <v>19</v>
      </c>
      <c r="H35" s="155" t="s">
        <v>0</v>
      </c>
      <c r="J35" s="28"/>
      <c r="P35" s="163"/>
      <c r="Q35" s="163"/>
    </row>
    <row r="36" spans="1:17" x14ac:dyDescent="0.3">
      <c r="A36" s="156"/>
      <c r="B36" s="157"/>
      <c r="C36" s="157"/>
      <c r="D36" s="157"/>
      <c r="E36" s="157"/>
      <c r="F36" s="158"/>
      <c r="G36" s="191">
        <f>G28+G32</f>
        <v>14</v>
      </c>
      <c r="H36" s="192">
        <f>H28+H32</f>
        <v>13</v>
      </c>
      <c r="J36" s="28"/>
      <c r="P36" s="163"/>
      <c r="Q36" s="163"/>
    </row>
    <row r="37" spans="1:17" x14ac:dyDescent="0.3">
      <c r="A37" s="156"/>
      <c r="B37" s="157"/>
      <c r="C37" s="157"/>
      <c r="D37" s="157"/>
      <c r="E37" s="157"/>
      <c r="F37" s="158"/>
      <c r="G37" s="161">
        <f>G36/(G36+H36)</f>
        <v>0.51851851851851849</v>
      </c>
      <c r="H37" s="162">
        <f>H36/(G36+H36)</f>
        <v>0.48148148148148145</v>
      </c>
      <c r="J37" s="28"/>
      <c r="P37" s="163"/>
      <c r="Q37" s="163"/>
    </row>
    <row r="38" spans="1:17" x14ac:dyDescent="0.3">
      <c r="A38" s="156"/>
      <c r="B38" s="157"/>
      <c r="C38" s="157"/>
      <c r="D38" s="157"/>
      <c r="E38" s="157"/>
      <c r="F38" s="158"/>
      <c r="G38" s="161"/>
      <c r="H38" s="162"/>
    </row>
    <row r="39" spans="1:17" x14ac:dyDescent="0.3">
      <c r="A39" s="7" t="s">
        <v>17</v>
      </c>
      <c r="B39" s="8"/>
      <c r="C39" s="8"/>
      <c r="D39" s="8"/>
      <c r="E39" s="8"/>
      <c r="F39" s="25"/>
      <c r="G39" s="33" t="s">
        <v>19</v>
      </c>
      <c r="H39" s="34" t="s">
        <v>0</v>
      </c>
    </row>
    <row r="40" spans="1:17" x14ac:dyDescent="0.3">
      <c r="A40" s="13"/>
      <c r="B40" s="14"/>
      <c r="C40" s="14"/>
      <c r="D40" s="14"/>
      <c r="E40" s="14"/>
      <c r="F40" s="26"/>
      <c r="G40" s="117">
        <v>18</v>
      </c>
      <c r="H40" s="128">
        <v>3</v>
      </c>
    </row>
    <row r="41" spans="1:17" x14ac:dyDescent="0.3">
      <c r="A41" s="13"/>
      <c r="B41" s="14"/>
      <c r="C41" s="14"/>
      <c r="D41" s="14"/>
      <c r="E41" s="14"/>
      <c r="F41" s="26"/>
      <c r="G41" s="54">
        <f>G40/(G40+H40)</f>
        <v>0.8571428571428571</v>
      </c>
      <c r="H41" s="55">
        <f>H40/(G40+H40)</f>
        <v>0.14285714285714285</v>
      </c>
    </row>
    <row r="42" spans="1:17" x14ac:dyDescent="0.3">
      <c r="A42" s="129"/>
      <c r="B42" s="130"/>
      <c r="C42" s="130"/>
      <c r="D42" s="130"/>
      <c r="E42" s="130"/>
      <c r="F42" s="131"/>
      <c r="G42" s="132"/>
      <c r="H42" s="133"/>
    </row>
    <row r="43" spans="1:17" x14ac:dyDescent="0.3">
      <c r="A43" s="134" t="s">
        <v>18</v>
      </c>
      <c r="B43" s="134"/>
      <c r="C43" s="134"/>
      <c r="D43" s="16"/>
      <c r="E43" s="6"/>
      <c r="F43" s="27"/>
      <c r="G43" s="35" t="s">
        <v>19</v>
      </c>
      <c r="H43" s="36" t="s">
        <v>0</v>
      </c>
    </row>
    <row r="44" spans="1:17" x14ac:dyDescent="0.3">
      <c r="A44" s="15"/>
      <c r="B44" s="16"/>
      <c r="C44" s="16"/>
      <c r="D44" s="16"/>
      <c r="E44" s="16"/>
      <c r="F44" s="17"/>
      <c r="G44" s="136">
        <f>G36+G40</f>
        <v>32</v>
      </c>
      <c r="H44" s="135">
        <f>H36+H40</f>
        <v>16</v>
      </c>
    </row>
    <row r="45" spans="1:17" x14ac:dyDescent="0.3">
      <c r="A45" s="15"/>
      <c r="B45" s="16"/>
      <c r="C45" s="16"/>
      <c r="D45" s="16"/>
      <c r="E45" s="16"/>
      <c r="F45" s="17"/>
      <c r="G45" s="56">
        <f>G44/(G44+H44)</f>
        <v>0.66666666666666663</v>
      </c>
      <c r="H45" s="57">
        <f>H44/(G44+H44)</f>
        <v>0.33333333333333331</v>
      </c>
    </row>
    <row r="46" spans="1:17" x14ac:dyDescent="0.3">
      <c r="A46" s="37"/>
      <c r="B46" s="38"/>
      <c r="C46" s="38"/>
      <c r="D46" s="38"/>
      <c r="E46" s="38"/>
      <c r="F46" s="39"/>
      <c r="G46" s="58"/>
      <c r="H46" s="5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Krezić</dc:creator>
  <cp:lastModifiedBy>Skrinjaric Bruno</cp:lastModifiedBy>
  <dcterms:created xsi:type="dcterms:W3CDTF">2021-10-26T09:50:46Z</dcterms:created>
  <dcterms:modified xsi:type="dcterms:W3CDTF">2025-03-04T10:05:35Z</dcterms:modified>
</cp:coreProperties>
</file>